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65" yWindow="180" windowWidth="14055" windowHeight="11760"/>
  </bookViews>
  <sheets>
    <sheet name="楊心菜單12(幼)" sheetId="6" r:id="rId1"/>
    <sheet name="14" sheetId="2" r:id="rId2"/>
    <sheet name="15" sheetId="3" r:id="rId3"/>
    <sheet name="16" sheetId="4" r:id="rId4"/>
    <sheet name="17" sheetId="5" r:id="rId5"/>
    <sheet name="18" sheetId="7" r:id="rId6"/>
    <sheet name="工作表1" sheetId="8" r:id="rId7"/>
  </sheets>
  <definedNames>
    <definedName name="_xlnm.Print_Area" localSheetId="1">'14'!$A$1:$U$25</definedName>
    <definedName name="_xlnm.Print_Area" localSheetId="2">'15'!$A$1:$U$25</definedName>
    <definedName name="_xlnm.Print_Area" localSheetId="3">'16'!$A$1:$U$25</definedName>
    <definedName name="_xlnm.Print_Area" localSheetId="4">'17'!$A$1:$Y$24</definedName>
    <definedName name="_xlnm.Print_Area" localSheetId="5">'18'!$A$1:$T$24</definedName>
    <definedName name="_xlnm.Print_Area" localSheetId="0">'楊心菜單12(幼)'!$B$1:$S$59</definedName>
  </definedNames>
  <calcPr calcId="145621"/>
</workbook>
</file>

<file path=xl/calcChain.xml><?xml version="1.0" encoding="utf-8"?>
<calcChain xmlns="http://schemas.openxmlformats.org/spreadsheetml/2006/main">
  <c r="Y6" i="5" l="1"/>
  <c r="T20" i="4" l="1"/>
  <c r="T17" i="4"/>
  <c r="T18" i="4"/>
  <c r="T16" i="4"/>
  <c r="T15" i="4"/>
  <c r="T12" i="4"/>
  <c r="T11" i="4"/>
  <c r="T10" i="4"/>
  <c r="T6" i="4"/>
  <c r="T5" i="4"/>
  <c r="T19" i="4" l="1"/>
  <c r="A15" i="4"/>
  <c r="E15" i="2"/>
  <c r="T7" i="4" l="1"/>
  <c r="I5" i="2" l="1"/>
  <c r="P3" i="4" l="1"/>
  <c r="T3" i="5"/>
  <c r="P3" i="7"/>
  <c r="P3" i="3"/>
  <c r="P15" i="3" s="1"/>
  <c r="L3" i="4"/>
  <c r="O3" i="5"/>
  <c r="L3" i="7"/>
  <c r="L3" i="3"/>
  <c r="H3" i="4"/>
  <c r="J3" i="5"/>
  <c r="H3" i="7"/>
  <c r="H3" i="3"/>
  <c r="D3" i="4"/>
  <c r="E3" i="5"/>
  <c r="E5" i="5" s="1"/>
  <c r="D3" i="7"/>
  <c r="D19" i="7" s="1"/>
  <c r="D3" i="3"/>
  <c r="T3" i="2"/>
  <c r="P3" i="2"/>
  <c r="L3" i="2"/>
  <c r="H3" i="2"/>
  <c r="D3" i="2"/>
  <c r="D8" i="4" l="1"/>
  <c r="D7" i="4"/>
  <c r="D5" i="4"/>
  <c r="D17" i="4"/>
  <c r="D6" i="4"/>
  <c r="D16" i="4"/>
  <c r="L7" i="4"/>
  <c r="L6" i="4"/>
  <c r="H18" i="2"/>
  <c r="H22" i="2"/>
  <c r="H19" i="2"/>
  <c r="H23" i="2"/>
  <c r="H21" i="2"/>
  <c r="H15" i="2"/>
  <c r="H20" i="2"/>
  <c r="H17" i="2"/>
  <c r="D7" i="3"/>
  <c r="D6" i="3"/>
  <c r="D5" i="3"/>
  <c r="D8" i="3"/>
  <c r="H19" i="3"/>
  <c r="H17" i="3"/>
  <c r="L5" i="3"/>
  <c r="L6" i="3"/>
  <c r="H18" i="4"/>
  <c r="H6" i="4"/>
  <c r="H16" i="4"/>
  <c r="H5" i="4"/>
  <c r="H17" i="4"/>
  <c r="H15" i="4"/>
  <c r="P16" i="4"/>
  <c r="P15" i="4"/>
  <c r="H15" i="7"/>
  <c r="H8" i="7"/>
  <c r="H9" i="7"/>
  <c r="H10" i="7"/>
  <c r="H7" i="7"/>
  <c r="P20" i="2"/>
  <c r="P17" i="2"/>
  <c r="P21" i="2"/>
  <c r="P18" i="2"/>
  <c r="P19" i="2"/>
  <c r="J8" i="5"/>
  <c r="J6" i="5"/>
  <c r="J5" i="5"/>
  <c r="O7" i="5"/>
  <c r="O11" i="5"/>
  <c r="O8" i="5"/>
  <c r="O9" i="5"/>
  <c r="O6" i="5"/>
  <c r="O10" i="5"/>
  <c r="T18" i="5"/>
  <c r="T16" i="5"/>
  <c r="T19" i="5"/>
  <c r="T15" i="5"/>
  <c r="T17" i="5"/>
  <c r="H7" i="2"/>
  <c r="Q15" i="7"/>
  <c r="Q5" i="7"/>
  <c r="M15" i="7"/>
  <c r="M5" i="7"/>
  <c r="I15" i="7"/>
  <c r="I5" i="7"/>
  <c r="E15" i="7"/>
  <c r="E5" i="7"/>
  <c r="A15" i="7"/>
  <c r="A5" i="7"/>
  <c r="U15" i="5"/>
  <c r="U5" i="5"/>
  <c r="P15" i="5"/>
  <c r="P5" i="5"/>
  <c r="K15" i="5"/>
  <c r="K5" i="5"/>
  <c r="F15" i="5"/>
  <c r="F5" i="5"/>
  <c r="A15" i="5"/>
  <c r="A5" i="5"/>
  <c r="Q15" i="4"/>
  <c r="Q5" i="4"/>
  <c r="M15" i="4"/>
  <c r="M5" i="4"/>
  <c r="I15" i="4"/>
  <c r="I5" i="4"/>
  <c r="E15" i="4"/>
  <c r="E5" i="4"/>
  <c r="A5" i="4"/>
  <c r="Q15" i="3"/>
  <c r="Q5" i="3"/>
  <c r="M15" i="3"/>
  <c r="M5" i="3"/>
  <c r="I15" i="3"/>
  <c r="I5" i="3"/>
  <c r="E15" i="3"/>
  <c r="E5" i="3"/>
  <c r="A15" i="3"/>
  <c r="A5" i="3"/>
  <c r="Q15" i="2"/>
  <c r="Q5" i="2"/>
  <c r="M15" i="2"/>
  <c r="M5" i="2"/>
  <c r="I15" i="2"/>
  <c r="E5" i="2"/>
  <c r="A15" i="2"/>
  <c r="A5" i="2"/>
  <c r="S24" i="7"/>
  <c r="O24" i="7"/>
  <c r="K24" i="7"/>
  <c r="G24" i="7"/>
  <c r="C24" i="7"/>
  <c r="T23" i="7"/>
  <c r="P23" i="7"/>
  <c r="L23" i="7"/>
  <c r="H23" i="7"/>
  <c r="D23" i="7"/>
  <c r="T22" i="7"/>
  <c r="P22" i="7"/>
  <c r="L22" i="7"/>
  <c r="H22" i="7"/>
  <c r="D22" i="7"/>
  <c r="T21" i="7"/>
  <c r="P21" i="7"/>
  <c r="L21" i="7"/>
  <c r="H21" i="7"/>
  <c r="D21" i="7"/>
  <c r="T20" i="7"/>
  <c r="P20" i="7"/>
  <c r="L20" i="7"/>
  <c r="H20" i="7"/>
  <c r="D20" i="7"/>
  <c r="T19" i="7"/>
  <c r="P19" i="7"/>
  <c r="L19" i="7"/>
  <c r="H19" i="7"/>
  <c r="T18" i="7"/>
  <c r="P18" i="7"/>
  <c r="L18" i="7"/>
  <c r="H18" i="7"/>
  <c r="T17" i="7"/>
  <c r="P17" i="7"/>
  <c r="H17" i="7"/>
  <c r="D17" i="7"/>
  <c r="T16" i="7"/>
  <c r="P16" i="7"/>
  <c r="D16" i="7"/>
  <c r="T15" i="7"/>
  <c r="P15" i="7"/>
  <c r="D15" i="7"/>
  <c r="S14" i="7"/>
  <c r="O14" i="7"/>
  <c r="K14" i="7"/>
  <c r="G14" i="7"/>
  <c r="C14" i="7"/>
  <c r="T13" i="7"/>
  <c r="P13" i="7"/>
  <c r="L13" i="7"/>
  <c r="H13" i="7"/>
  <c r="D13" i="7"/>
  <c r="T12" i="7"/>
  <c r="P12" i="7"/>
  <c r="L12" i="7"/>
  <c r="H12" i="7"/>
  <c r="D12" i="7"/>
  <c r="T11" i="7"/>
  <c r="P11" i="7"/>
  <c r="L11" i="7"/>
  <c r="H11" i="7"/>
  <c r="D11" i="7"/>
  <c r="T10" i="7"/>
  <c r="P10" i="7"/>
  <c r="L10" i="7"/>
  <c r="D10" i="7"/>
  <c r="T9" i="7"/>
  <c r="P9" i="7"/>
  <c r="L9" i="7"/>
  <c r="D9" i="7"/>
  <c r="T8" i="7"/>
  <c r="L8" i="7"/>
  <c r="D8" i="7"/>
  <c r="T7" i="7"/>
  <c r="P7" i="7"/>
  <c r="L7" i="7"/>
  <c r="D7" i="7"/>
  <c r="T6" i="7"/>
  <c r="P6" i="7"/>
  <c r="L6" i="7"/>
  <c r="D6" i="7"/>
  <c r="T5" i="7"/>
  <c r="H5" i="7"/>
  <c r="D5" i="7"/>
  <c r="F2" i="7"/>
  <c r="J2" i="7" s="1"/>
  <c r="N2" i="7" s="1"/>
  <c r="R2" i="7" s="1"/>
  <c r="S24" i="3"/>
  <c r="S24" i="4"/>
  <c r="X24" i="5"/>
  <c r="S24" i="2"/>
  <c r="O24" i="3"/>
  <c r="O24" i="4"/>
  <c r="S24" i="5"/>
  <c r="O24" i="2"/>
  <c r="K24" i="3"/>
  <c r="K24" i="4"/>
  <c r="N24" i="5"/>
  <c r="K24" i="2"/>
  <c r="G24" i="3"/>
  <c r="G24" i="4"/>
  <c r="I24" i="5"/>
  <c r="G24" i="2"/>
  <c r="C24" i="3"/>
  <c r="C24" i="4"/>
  <c r="D24" i="5"/>
  <c r="C24" i="2"/>
  <c r="G14" i="3"/>
  <c r="G14" i="4"/>
  <c r="I14" i="5"/>
  <c r="G14" i="2"/>
  <c r="S14" i="3"/>
  <c r="S14" i="4"/>
  <c r="X14" i="5"/>
  <c r="O14" i="3"/>
  <c r="O14" i="4"/>
  <c r="S14" i="5"/>
  <c r="O14" i="2"/>
  <c r="K14" i="3"/>
  <c r="K14" i="4"/>
  <c r="N14" i="5"/>
  <c r="K14" i="2"/>
  <c r="C14" i="2"/>
  <c r="D14" i="5"/>
  <c r="C14" i="4"/>
  <c r="C14" i="3"/>
  <c r="T7" i="3"/>
  <c r="T9" i="3"/>
  <c r="T10" i="3"/>
  <c r="T11" i="3"/>
  <c r="T12" i="3"/>
  <c r="T13" i="3"/>
  <c r="T16" i="3"/>
  <c r="T17" i="3"/>
  <c r="T18" i="3"/>
  <c r="T19" i="3"/>
  <c r="T20" i="3"/>
  <c r="T21" i="3"/>
  <c r="T22" i="3"/>
  <c r="T23" i="3"/>
  <c r="T13" i="4"/>
  <c r="T21" i="4"/>
  <c r="T22" i="4"/>
  <c r="T23" i="4"/>
  <c r="Y15" i="5"/>
  <c r="Y16" i="5"/>
  <c r="Y20" i="5"/>
  <c r="Y21" i="5"/>
  <c r="Y22" i="5"/>
  <c r="Y23" i="5"/>
  <c r="T15" i="2"/>
  <c r="P6" i="3"/>
  <c r="P7" i="3"/>
  <c r="P8" i="3"/>
  <c r="P11" i="3"/>
  <c r="P12" i="3"/>
  <c r="P13" i="3"/>
  <c r="P22" i="3"/>
  <c r="P23" i="3"/>
  <c r="P10" i="4"/>
  <c r="P11" i="4"/>
  <c r="P12" i="4"/>
  <c r="P13" i="4"/>
  <c r="P18" i="4"/>
  <c r="P19" i="4"/>
  <c r="P20" i="4"/>
  <c r="P21" i="4"/>
  <c r="P22" i="4"/>
  <c r="P23" i="4"/>
  <c r="T8" i="5"/>
  <c r="T9" i="5"/>
  <c r="T10" i="5"/>
  <c r="T11" i="5"/>
  <c r="T12" i="5"/>
  <c r="T13" i="5"/>
  <c r="T22" i="5"/>
  <c r="T23" i="5"/>
  <c r="P15" i="2"/>
  <c r="P16" i="2"/>
  <c r="L11" i="3"/>
  <c r="L12" i="3"/>
  <c r="L13" i="3"/>
  <c r="L18" i="3"/>
  <c r="L19" i="3"/>
  <c r="L20" i="3"/>
  <c r="L21" i="3"/>
  <c r="L22" i="3"/>
  <c r="L23" i="3"/>
  <c r="L9" i="4"/>
  <c r="L10" i="4"/>
  <c r="L11" i="4"/>
  <c r="L12" i="4"/>
  <c r="L13" i="4"/>
  <c r="L18" i="4"/>
  <c r="L19" i="4"/>
  <c r="L20" i="4"/>
  <c r="L21" i="4"/>
  <c r="L22" i="4"/>
  <c r="L23" i="4"/>
  <c r="O12" i="5"/>
  <c r="O13" i="5"/>
  <c r="O18" i="5"/>
  <c r="O19" i="5"/>
  <c r="O20" i="5"/>
  <c r="O21" i="5"/>
  <c r="O22" i="5"/>
  <c r="O23" i="5"/>
  <c r="L6" i="2"/>
  <c r="L7" i="2"/>
  <c r="L8" i="2"/>
  <c r="L15" i="2"/>
  <c r="L16" i="2"/>
  <c r="L17" i="2"/>
  <c r="H6" i="3"/>
  <c r="H7" i="3"/>
  <c r="H9" i="3"/>
  <c r="H10" i="3"/>
  <c r="H11" i="3"/>
  <c r="H12" i="3"/>
  <c r="H13" i="3"/>
  <c r="H15" i="3"/>
  <c r="H16" i="3"/>
  <c r="H18" i="3"/>
  <c r="H20" i="3"/>
  <c r="H21" i="3"/>
  <c r="H22" i="3"/>
  <c r="H23" i="3"/>
  <c r="H10" i="4"/>
  <c r="H11" i="4"/>
  <c r="H12" i="4"/>
  <c r="H13" i="4"/>
  <c r="H21" i="4"/>
  <c r="H22" i="4"/>
  <c r="H23" i="4"/>
  <c r="J10" i="5"/>
  <c r="J11" i="5"/>
  <c r="J12" i="5"/>
  <c r="J13" i="5"/>
  <c r="J15" i="5"/>
  <c r="J18" i="5"/>
  <c r="J19" i="5"/>
  <c r="J20" i="5"/>
  <c r="J21" i="5"/>
  <c r="J22" i="5"/>
  <c r="J23" i="5"/>
  <c r="H6" i="2"/>
  <c r="H8" i="2"/>
  <c r="H16" i="2"/>
  <c r="T5" i="3"/>
  <c r="P5" i="3"/>
  <c r="T5" i="5"/>
  <c r="H5" i="2"/>
  <c r="D9" i="3"/>
  <c r="D10" i="3"/>
  <c r="D11" i="3"/>
  <c r="D12" i="3"/>
  <c r="D13" i="3"/>
  <c r="D15" i="3"/>
  <c r="D16" i="3"/>
  <c r="D18" i="3"/>
  <c r="D19" i="3"/>
  <c r="D20" i="3"/>
  <c r="D21" i="3"/>
  <c r="D22" i="3"/>
  <c r="D23" i="3"/>
  <c r="D11" i="4"/>
  <c r="D12" i="4"/>
  <c r="D13" i="4"/>
  <c r="D18" i="4"/>
  <c r="D20" i="4"/>
  <c r="D21" i="4"/>
  <c r="D22" i="4"/>
  <c r="D23" i="4"/>
  <c r="E10" i="5"/>
  <c r="E11" i="5"/>
  <c r="E12" i="5"/>
  <c r="E13" i="5"/>
  <c r="E17" i="5"/>
  <c r="E18" i="5"/>
  <c r="E19" i="5"/>
  <c r="E20" i="5"/>
  <c r="E21" i="5"/>
  <c r="E22" i="5"/>
  <c r="E23" i="5"/>
  <c r="S52" i="6" l="1"/>
  <c r="S51" i="6"/>
  <c r="S50" i="6"/>
  <c r="S49" i="6"/>
  <c r="S48" i="6"/>
  <c r="S47" i="6"/>
  <c r="S46" i="6"/>
  <c r="S45" i="6"/>
  <c r="B5" i="6"/>
  <c r="B7" i="6" s="1"/>
  <c r="B9" i="6" s="1"/>
  <c r="B11" i="6" s="1"/>
  <c r="B13" i="6" s="1"/>
  <c r="B15" i="6" s="1"/>
  <c r="B17" i="6" s="1"/>
  <c r="B19" i="6" s="1"/>
  <c r="B21" i="6" s="1"/>
  <c r="B23" i="6" s="1"/>
  <c r="B25" i="6" s="1"/>
  <c r="B27" i="6" s="1"/>
  <c r="B29" i="6" s="1"/>
  <c r="B31" i="6" s="1"/>
  <c r="B33" i="6" s="1"/>
  <c r="B35" i="6" s="1"/>
  <c r="B37" i="6" s="1"/>
  <c r="B39" i="6" s="1"/>
  <c r="B41" i="6" s="1"/>
  <c r="B43" i="6" s="1"/>
  <c r="B45" i="6" s="1"/>
  <c r="B47" i="6" s="1"/>
  <c r="B49" i="6" s="1"/>
  <c r="B51" i="6" s="1"/>
  <c r="S3" i="6" l="1"/>
  <c r="S4" i="6"/>
  <c r="S5" i="6"/>
  <c r="S6" i="6"/>
  <c r="S7" i="6"/>
  <c r="S8" i="6"/>
  <c r="S9" i="6"/>
  <c r="S10" i="6"/>
  <c r="S44" i="6"/>
  <c r="S43" i="6"/>
  <c r="S12" i="6"/>
  <c r="S11" i="6"/>
  <c r="S41" i="6" l="1"/>
  <c r="S39" i="6"/>
  <c r="S37" i="6"/>
  <c r="S35" i="6"/>
  <c r="S33" i="6"/>
  <c r="S31" i="6"/>
  <c r="S29" i="6"/>
  <c r="S27" i="6"/>
  <c r="S25" i="6"/>
  <c r="S23" i="6"/>
  <c r="S21" i="6"/>
  <c r="S19" i="6"/>
  <c r="S17" i="6"/>
  <c r="S15" i="6"/>
  <c r="S13" i="6"/>
  <c r="S40" i="6"/>
  <c r="S14" i="6"/>
  <c r="S16" i="6"/>
  <c r="S18" i="6"/>
  <c r="S20" i="6"/>
  <c r="S22" i="6"/>
  <c r="S24" i="6"/>
  <c r="S26" i="6"/>
  <c r="S28" i="6"/>
  <c r="S30" i="6"/>
  <c r="S32" i="6"/>
  <c r="S34" i="6"/>
  <c r="S36" i="6"/>
  <c r="S38" i="6"/>
  <c r="S42" i="6"/>
  <c r="H2" i="5" l="1"/>
  <c r="M2" i="5" s="1"/>
  <c r="R2" i="5" s="1"/>
  <c r="W2" i="5" s="1"/>
  <c r="F2" i="4"/>
  <c r="J2" i="4" s="1"/>
  <c r="N2" i="4" s="1"/>
  <c r="R2" i="4" s="1"/>
  <c r="F2" i="3"/>
  <c r="J2" i="3" s="1"/>
  <c r="N2" i="3" s="1"/>
  <c r="R2" i="3" s="1"/>
  <c r="F2" i="2"/>
  <c r="J2" i="2" s="1"/>
  <c r="N2" i="2" s="1"/>
  <c r="R2" i="2" s="1"/>
</calcChain>
</file>

<file path=xl/sharedStrings.xml><?xml version="1.0" encoding="utf-8"?>
<sst xmlns="http://schemas.openxmlformats.org/spreadsheetml/2006/main" count="763" uniqueCount="491">
  <si>
    <t>日期</t>
  </si>
  <si>
    <t>早點</t>
  </si>
  <si>
    <t>主食</t>
  </si>
  <si>
    <t>主菜</t>
  </si>
  <si>
    <t>副菜</t>
  </si>
  <si>
    <t>青菜</t>
  </si>
  <si>
    <t>湯品</t>
  </si>
  <si>
    <t xml:space="preserve"> </t>
  </si>
  <si>
    <t>用餐人數</t>
    <phoneticPr fontId="8" type="noConversion"/>
  </si>
  <si>
    <t>食材</t>
    <phoneticPr fontId="8" type="noConversion"/>
  </si>
  <si>
    <t>數量(kg)</t>
    <phoneticPr fontId="8" type="noConversion"/>
  </si>
  <si>
    <t>表單設計：軒泰食品</t>
    <phoneticPr fontId="8" type="noConversion"/>
  </si>
  <si>
    <t>審核:</t>
    <phoneticPr fontId="8" type="noConversion"/>
  </si>
  <si>
    <t>執行祕書：</t>
    <phoneticPr fontId="8" type="noConversion"/>
  </si>
  <si>
    <t>校長：</t>
    <phoneticPr fontId="8" type="noConversion"/>
  </si>
  <si>
    <r>
      <rPr>
        <b/>
        <sz val="12"/>
        <color indexed="8"/>
        <rFont val="標楷體"/>
        <family val="4"/>
        <charset val="136"/>
      </rPr>
      <t>菜單審核小組</t>
    </r>
    <phoneticPr fontId="8" type="noConversion"/>
  </si>
  <si>
    <r>
      <rPr>
        <b/>
        <sz val="12"/>
        <rFont val="標楷體"/>
        <family val="4"/>
        <charset val="136"/>
      </rPr>
      <t>表單設計</t>
    </r>
    <r>
      <rPr>
        <b/>
        <sz val="12"/>
        <rFont val="Arial"/>
        <family val="2"/>
      </rPr>
      <t>:</t>
    </r>
    <r>
      <rPr>
        <b/>
        <sz val="12"/>
        <rFont val="標楷體"/>
        <family val="4"/>
        <charset val="136"/>
      </rPr>
      <t>軒泰食品有限公司</t>
    </r>
    <phoneticPr fontId="8" type="noConversion"/>
  </si>
  <si>
    <t>五</t>
    <phoneticPr fontId="8" type="noConversion"/>
  </si>
  <si>
    <t>四</t>
    <phoneticPr fontId="8" type="noConversion"/>
  </si>
  <si>
    <t>三</t>
    <phoneticPr fontId="8" type="noConversion"/>
  </si>
  <si>
    <t>二</t>
    <phoneticPr fontId="8" type="noConversion"/>
  </si>
  <si>
    <t>一</t>
    <phoneticPr fontId="8" type="noConversion"/>
  </si>
  <si>
    <r>
      <rPr>
        <sz val="10"/>
        <color indexed="8"/>
        <rFont val="標楷體"/>
        <family val="4"/>
        <charset val="136"/>
      </rPr>
      <t xml:space="preserve">熱量
</t>
    </r>
    <r>
      <rPr>
        <sz val="10"/>
        <color indexed="8"/>
        <rFont val="Arial"/>
        <family val="2"/>
      </rPr>
      <t>(Kcal)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</si>
  <si>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油脂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</si>
  <si>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奶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</si>
  <si>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水果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</si>
  <si>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蔬菜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</si>
  <si>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蛋豆魚肉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</si>
  <si>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全榖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</si>
  <si>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b/>
        <sz val="12"/>
        <rFont val="標楷體"/>
        <family val="4"/>
        <charset val="136"/>
      </rPr>
      <t>水果</t>
    </r>
  </si>
  <si>
    <t>一</t>
    <phoneticPr fontId="8" type="noConversion"/>
  </si>
  <si>
    <t>2-3歲</t>
    <phoneticPr fontId="8" type="noConversion"/>
  </si>
  <si>
    <t>3.5</t>
    <phoneticPr fontId="8" type="noConversion"/>
  </si>
  <si>
    <t>1.5</t>
    <phoneticPr fontId="8" type="noConversion"/>
  </si>
  <si>
    <t>1</t>
    <phoneticPr fontId="8" type="noConversion"/>
  </si>
  <si>
    <t>4-6歲</t>
    <phoneticPr fontId="8" type="noConversion"/>
  </si>
  <si>
    <t>5</t>
    <phoneticPr fontId="8" type="noConversion"/>
  </si>
  <si>
    <t>2</t>
    <phoneticPr fontId="8" type="noConversion"/>
  </si>
  <si>
    <t>午點</t>
    <phoneticPr fontId="3" type="noConversion"/>
  </si>
  <si>
    <t>五</t>
    <phoneticPr fontId="8" type="noConversion"/>
  </si>
  <si>
    <t>單量</t>
    <phoneticPr fontId="3" type="noConversion"/>
  </si>
  <si>
    <t>單量</t>
    <phoneticPr fontId="3" type="noConversion"/>
  </si>
  <si>
    <t>一</t>
    <phoneticPr fontId="8" type="noConversion"/>
  </si>
  <si>
    <t>二</t>
    <phoneticPr fontId="8" type="noConversion"/>
  </si>
  <si>
    <t>三</t>
    <phoneticPr fontId="8" type="noConversion"/>
  </si>
  <si>
    <t>四</t>
    <phoneticPr fontId="8" type="noConversion"/>
  </si>
  <si>
    <t>五</t>
    <phoneticPr fontId="8" type="noConversion"/>
  </si>
  <si>
    <t>乳品</t>
  </si>
  <si>
    <t>糙米飯</t>
  </si>
  <si>
    <t>水果</t>
  </si>
  <si>
    <t>豉汁油腐</t>
  </si>
  <si>
    <t>宮保雞丁</t>
  </si>
  <si>
    <t>糙米飯</t>
    <phoneticPr fontId="8" type="noConversion"/>
  </si>
  <si>
    <t>燒</t>
    <phoneticPr fontId="8" type="noConversion"/>
  </si>
  <si>
    <t>特餐</t>
    <phoneticPr fontId="8" type="noConversion"/>
  </si>
  <si>
    <t>日式炊飯</t>
    <phoneticPr fontId="8" type="noConversion"/>
  </si>
  <si>
    <t>蒸</t>
    <phoneticPr fontId="8" type="noConversion"/>
  </si>
  <si>
    <t>薑汁燒肉</t>
    <phoneticPr fontId="8" type="noConversion"/>
  </si>
  <si>
    <t>柴魚味噌湯</t>
    <phoneticPr fontId="8" type="noConversion"/>
  </si>
  <si>
    <t>肉片、洋蔥、薑</t>
    <phoneticPr fontId="8" type="noConversion"/>
  </si>
  <si>
    <t>豆腐、味噌、柴魚片</t>
    <phoneticPr fontId="8" type="noConversion"/>
  </si>
  <si>
    <t>小薏仁、四神、大骨</t>
    <phoneticPr fontId="8" type="noConversion"/>
  </si>
  <si>
    <t>烏龍麵 豆芽菜 金針菇</t>
  </si>
  <si>
    <t>奇美肉包</t>
  </si>
  <si>
    <t>小烏龍麵(東)(貼標)</t>
  </si>
  <si>
    <t>豆芽菜</t>
  </si>
  <si>
    <t>韭菜</t>
  </si>
  <si>
    <t>紅蘿蔔</t>
  </si>
  <si>
    <t>金針菇</t>
  </si>
  <si>
    <t>生香菇</t>
  </si>
  <si>
    <t>30個</t>
  </si>
  <si>
    <t>2瓶</t>
  </si>
  <si>
    <t>水果拼盤</t>
    <phoneticPr fontId="8" type="noConversion"/>
  </si>
  <si>
    <t>慶生蛋糕</t>
    <phoneticPr fontId="8" type="noConversion"/>
  </si>
  <si>
    <t>炒蘿蔔糕</t>
    <phoneticPr fontId="8" type="noConversion"/>
  </si>
  <si>
    <t>麻油麵線</t>
    <phoneticPr fontId="8" type="noConversion"/>
  </si>
  <si>
    <t>餛飩湯麵</t>
    <phoneticPr fontId="8" type="noConversion"/>
  </si>
  <si>
    <t>三環麵線.雞丁.枸杞.麻油</t>
    <phoneticPr fontId="8" type="noConversion"/>
  </si>
  <si>
    <t>桂圓小米甜粥</t>
    <phoneticPr fontId="8" type="noConversion"/>
  </si>
  <si>
    <t>小米.長糯米.桂圓乾.二砂</t>
    <phoneticPr fontId="8" type="noConversion"/>
  </si>
  <si>
    <t>豆沙包+鮮奶</t>
    <phoneticPr fontId="8" type="noConversion"/>
  </si>
  <si>
    <t>豆沙包.鮮奶</t>
    <phoneticPr fontId="8" type="noConversion"/>
  </si>
  <si>
    <t>餛飩.烏龍麵.小白菜</t>
    <phoneticPr fontId="8" type="noConversion"/>
  </si>
  <si>
    <t>馬拉糕+米漿</t>
    <phoneticPr fontId="8" type="noConversion"/>
  </si>
  <si>
    <t>馬拉糕.米漿</t>
    <phoneticPr fontId="8" type="noConversion"/>
  </si>
  <si>
    <t>蘿蔔糕.綠豆芽.盒蛋CAS.紅蘿蔔</t>
    <phoneticPr fontId="8" type="noConversion"/>
  </si>
  <si>
    <t>12吋蛋糕</t>
    <phoneticPr fontId="8" type="noConversion"/>
  </si>
  <si>
    <t>魚片粥</t>
  </si>
  <si>
    <t>白米.鯛魚片.芹菜.薑絲</t>
  </si>
  <si>
    <t>米苔目甜湯</t>
    <phoneticPr fontId="8" type="noConversion"/>
  </si>
  <si>
    <t>米苔目.綠豆.二砂</t>
    <phoneticPr fontId="8" type="noConversion"/>
  </si>
  <si>
    <t>濃湯通心粉</t>
    <phoneticPr fontId="8" type="noConversion"/>
  </si>
  <si>
    <t>油腐細粉湯</t>
  </si>
  <si>
    <t>油豆腐.冬粉.油蔥酥</t>
  </si>
  <si>
    <t>麵疙瘩</t>
  </si>
  <si>
    <t>麵疙瘩.肉絲.高麗菜.紅蘿蔔</t>
  </si>
  <si>
    <t>冰糖蓮藕湯</t>
    <phoneticPr fontId="8" type="noConversion"/>
  </si>
  <si>
    <t>蓮藕.冰糖</t>
    <phoneticPr fontId="8" type="noConversion"/>
  </si>
  <si>
    <t>清胸肉</t>
    <phoneticPr fontId="3" type="noConversion"/>
  </si>
  <si>
    <t>玉米粒cas</t>
    <phoneticPr fontId="3" type="noConversion"/>
  </si>
  <si>
    <t>芹菜</t>
    <phoneticPr fontId="3" type="noConversion"/>
  </si>
  <si>
    <t>白米</t>
    <phoneticPr fontId="3" type="noConversion"/>
  </si>
  <si>
    <t>奇美熟水餃100粒</t>
    <phoneticPr fontId="3" type="noConversion"/>
  </si>
  <si>
    <t>高麗菜</t>
    <phoneticPr fontId="3" type="noConversion"/>
  </si>
  <si>
    <t>紅蘿蔔</t>
    <phoneticPr fontId="3" type="noConversion"/>
  </si>
  <si>
    <t>生香菇</t>
    <phoneticPr fontId="3" type="noConversion"/>
  </si>
  <si>
    <t>芭樂</t>
    <phoneticPr fontId="3" type="noConversion"/>
  </si>
  <si>
    <t>蘋果</t>
    <phoneticPr fontId="3" type="noConversion"/>
  </si>
  <si>
    <t>甜柿</t>
    <phoneticPr fontId="3" type="noConversion"/>
  </si>
  <si>
    <t>生日蛋糕12吋</t>
    <phoneticPr fontId="3" type="noConversion"/>
  </si>
  <si>
    <t>二砂</t>
    <phoneticPr fontId="3" type="noConversion"/>
  </si>
  <si>
    <t>綠豆芽</t>
  </si>
  <si>
    <t>綠豆芽</t>
    <phoneticPr fontId="3" type="noConversion"/>
  </si>
  <si>
    <t>韭菜</t>
    <phoneticPr fontId="3" type="noConversion"/>
  </si>
  <si>
    <t>盒蛋CAS</t>
  </si>
  <si>
    <t>盒蛋CAS</t>
    <phoneticPr fontId="3" type="noConversion"/>
  </si>
  <si>
    <t>蓮藕</t>
    <phoneticPr fontId="3" type="noConversion"/>
  </si>
  <si>
    <t>蘿蔔糕2.4K</t>
  </si>
  <si>
    <t>冰糖450G</t>
    <phoneticPr fontId="3" type="noConversion"/>
  </si>
  <si>
    <t>吻仔魚(貼標)</t>
    <phoneticPr fontId="3" type="noConversion"/>
  </si>
  <si>
    <t>青蔥</t>
    <phoneticPr fontId="3" type="noConversion"/>
  </si>
  <si>
    <t>熟意麵(東寶)(貼標)</t>
    <phoneticPr fontId="3" type="noConversion"/>
  </si>
  <si>
    <t>肉絲</t>
  </si>
  <si>
    <t>肉絲</t>
    <phoneticPr fontId="3" type="noConversion"/>
  </si>
  <si>
    <t>統一晨光吐司</t>
    <phoneticPr fontId="3" type="noConversion"/>
  </si>
  <si>
    <t>(當天)</t>
    <phoneticPr fontId="3" type="noConversion"/>
  </si>
  <si>
    <t>低脂鮮奶2L</t>
    <phoneticPr fontId="3" type="noConversion"/>
  </si>
  <si>
    <t>2瓶</t>
    <phoneticPr fontId="3" type="noConversion"/>
  </si>
  <si>
    <t>地瓜</t>
    <phoneticPr fontId="3" type="noConversion"/>
  </si>
  <si>
    <t>木瓜</t>
    <phoneticPr fontId="3" type="noConversion"/>
  </si>
  <si>
    <t>芭樂</t>
    <phoneticPr fontId="3" type="noConversion"/>
  </si>
  <si>
    <t>柳丁</t>
    <phoneticPr fontId="3" type="noConversion"/>
  </si>
  <si>
    <t>麵疙瘩(貼標)</t>
    <phoneticPr fontId="3" type="noConversion"/>
  </si>
  <si>
    <t>香菇絲(貼標)</t>
    <phoneticPr fontId="3" type="noConversion"/>
  </si>
  <si>
    <t>蝦米(貼標)</t>
    <phoneticPr fontId="3" type="noConversion"/>
  </si>
  <si>
    <t>燕麥(先送)</t>
    <phoneticPr fontId="3" type="noConversion"/>
  </si>
  <si>
    <t>庫存</t>
    <phoneticPr fontId="3" type="noConversion"/>
  </si>
  <si>
    <t>排骨小丁</t>
    <phoneticPr fontId="3" type="noConversion"/>
  </si>
  <si>
    <t>三色丁CAS</t>
    <phoneticPr fontId="3" type="noConversion"/>
  </si>
  <si>
    <t>薑片</t>
    <phoneticPr fontId="3" type="noConversion"/>
  </si>
  <si>
    <t>楊心國民小學附設幼稚園104學年度上學期第14週點心食譜設計表</t>
    <phoneticPr fontId="8" type="noConversion"/>
  </si>
  <si>
    <t>楊心國民小學附設幼稚園104學年度上學期第15週點心食譜設計表</t>
    <phoneticPr fontId="8" type="noConversion"/>
  </si>
  <si>
    <t>楊心國民小學附設幼稚園104學年度上學期第16週點心食譜設計表</t>
    <phoneticPr fontId="8" type="noConversion"/>
  </si>
  <si>
    <t>楊心國民小學附設幼稚園104學年度上學期第17週點心食譜設計表</t>
    <phoneticPr fontId="8" type="noConversion"/>
  </si>
  <si>
    <t>楊心國民小學附設幼稚園104學年度上學期第18週點心食譜設計表</t>
    <phoneticPr fontId="8" type="noConversion"/>
  </si>
  <si>
    <t>小三角油豆腐(非基改)</t>
  </si>
  <si>
    <t>小三角油豆腐(非基改)</t>
    <phoneticPr fontId="3" type="noConversion"/>
  </si>
  <si>
    <t>冬粉(龍品)</t>
  </si>
  <si>
    <t>油蔥酥300G</t>
  </si>
  <si>
    <t>油蔥酥300G</t>
    <phoneticPr fontId="3" type="noConversion"/>
  </si>
  <si>
    <t>小白菜</t>
  </si>
  <si>
    <t>小白菜</t>
    <phoneticPr fontId="3" type="noConversion"/>
  </si>
  <si>
    <t>白蘿蔔</t>
    <phoneticPr fontId="3" type="noConversion"/>
  </si>
  <si>
    <t>玉米條</t>
    <phoneticPr fontId="3" type="noConversion"/>
  </si>
  <si>
    <t>光泉米漿2L</t>
    <phoneticPr fontId="3" type="noConversion"/>
  </si>
  <si>
    <t>熟拉麵(東寶)</t>
    <phoneticPr fontId="3" type="noConversion"/>
  </si>
  <si>
    <t>肉片</t>
    <phoneticPr fontId="3" type="noConversion"/>
  </si>
  <si>
    <t>玉米粒CAS</t>
    <phoneticPr fontId="3" type="noConversion"/>
  </si>
  <si>
    <t>雞小丁</t>
    <phoneticPr fontId="3" type="noConversion"/>
  </si>
  <si>
    <t>枸杞(貼標)</t>
    <phoneticPr fontId="3" type="noConversion"/>
  </si>
  <si>
    <t>三環麵線540G</t>
    <phoneticPr fontId="3" type="noConversion"/>
  </si>
  <si>
    <t>麻油</t>
    <phoneticPr fontId="3" type="noConversion"/>
  </si>
  <si>
    <t>葡萄</t>
    <phoneticPr fontId="3" type="noConversion"/>
  </si>
  <si>
    <t>米苔目(貼標)</t>
    <phoneticPr fontId="3" type="noConversion"/>
  </si>
  <si>
    <t>綠豆(台灣.貼標)(先送)</t>
    <phoneticPr fontId="3" type="noConversion"/>
  </si>
  <si>
    <t>小湯圓(貼標)</t>
    <phoneticPr fontId="3" type="noConversion"/>
  </si>
  <si>
    <t>芋頭</t>
    <phoneticPr fontId="3" type="noConversion"/>
  </si>
  <si>
    <t>鯛魚片500g</t>
    <phoneticPr fontId="3" type="noConversion"/>
  </si>
  <si>
    <t>薑絲</t>
    <phoneticPr fontId="3" type="noConversion"/>
  </si>
  <si>
    <t>32個</t>
    <phoneticPr fontId="3" type="noConversion"/>
  </si>
  <si>
    <t>熟花生仁片(貼標)</t>
    <phoneticPr fontId="3" type="noConversion"/>
  </si>
  <si>
    <t>2瓶</t>
    <phoneticPr fontId="3" type="noConversion"/>
  </si>
  <si>
    <t>小番茄</t>
    <phoneticPr fontId="3" type="noConversion"/>
  </si>
  <si>
    <t>絲瓜</t>
    <phoneticPr fontId="3" type="noConversion"/>
  </si>
  <si>
    <t>2包</t>
    <phoneticPr fontId="3" type="noConversion"/>
  </si>
  <si>
    <t>1兩</t>
    <phoneticPr fontId="3" type="noConversion"/>
  </si>
  <si>
    <t>長糯米(台灣.貼標)(先送)</t>
    <phoneticPr fontId="3" type="noConversion"/>
  </si>
  <si>
    <t>小米(貼標)(先送)</t>
    <phoneticPr fontId="3" type="noConversion"/>
  </si>
  <si>
    <t>桂圓300G</t>
    <phoneticPr fontId="3" type="noConversion"/>
  </si>
  <si>
    <t>1盒</t>
    <phoneticPr fontId="3" type="noConversion"/>
  </si>
  <si>
    <t>全瘦絞肉</t>
    <phoneticPr fontId="3" type="noConversion"/>
  </si>
  <si>
    <t>1包</t>
    <phoneticPr fontId="3" type="noConversion"/>
  </si>
  <si>
    <t>桂冠豆沙包70G</t>
    <phoneticPr fontId="3" type="noConversion"/>
  </si>
  <si>
    <t>桂冠餛飩12入</t>
    <phoneticPr fontId="3" type="noConversion"/>
  </si>
  <si>
    <t>6盒</t>
    <phoneticPr fontId="3" type="noConversion"/>
  </si>
  <si>
    <t>白油麵</t>
    <phoneticPr fontId="3" type="noConversion"/>
  </si>
  <si>
    <t>水梨</t>
    <phoneticPr fontId="3" type="noConversion"/>
  </si>
  <si>
    <t>通心粉500G</t>
    <phoneticPr fontId="3" type="noConversion"/>
  </si>
  <si>
    <t>馬鈴薯去皮</t>
    <phoneticPr fontId="3" type="noConversion"/>
  </si>
  <si>
    <t>洋蔥去皮</t>
    <phoneticPr fontId="3" type="noConversion"/>
  </si>
  <si>
    <t>通心粉.馬鈴薯.瘦絞肉.三色丁.洋蔥.濃湯粉</t>
    <phoneticPr fontId="8" type="noConversion"/>
  </si>
  <si>
    <t>濕米粉(貼標.東寶)</t>
    <phoneticPr fontId="3" type="noConversion"/>
  </si>
  <si>
    <t>五穀飯</t>
    <phoneticPr fontId="8" type="noConversion"/>
  </si>
  <si>
    <t>肉絲</t>
    <phoneticPr fontId="3" type="noConversion"/>
  </si>
  <si>
    <t>油菜(吉園圃)</t>
    <phoneticPr fontId="8" type="noConversion"/>
  </si>
  <si>
    <t>肉片、黃豆芽、紅蘿蔔、蒜泥</t>
    <phoneticPr fontId="8" type="noConversion"/>
  </si>
  <si>
    <t>熟拉麵</t>
  </si>
  <si>
    <t>肉片</t>
  </si>
  <si>
    <t>大骨</t>
  </si>
  <si>
    <t>青江菜</t>
  </si>
  <si>
    <t>絞肉</t>
    <phoneticPr fontId="3" type="noConversion"/>
  </si>
  <si>
    <t>玉米粒cas</t>
    <phoneticPr fontId="3" type="noConversion"/>
  </si>
  <si>
    <t>洋蔥去皮</t>
    <phoneticPr fontId="3" type="noConversion"/>
  </si>
  <si>
    <t>大蕃茄</t>
    <phoneticPr fontId="3" type="noConversion"/>
  </si>
  <si>
    <t>義大利通心粉500G</t>
    <phoneticPr fontId="3" type="noConversion"/>
  </si>
  <si>
    <t>香菇雞湯+麵線</t>
    <phoneticPr fontId="8" type="noConversion"/>
  </si>
  <si>
    <t>雞丁</t>
    <phoneticPr fontId="3" type="noConversion"/>
  </si>
  <si>
    <t>生香菇</t>
    <phoneticPr fontId="3" type="noConversion"/>
  </si>
  <si>
    <t>薑片</t>
    <phoneticPr fontId="3" type="noConversion"/>
  </si>
  <si>
    <t>三環麵線540G</t>
    <phoneticPr fontId="3" type="noConversion"/>
  </si>
  <si>
    <t>豚骨拉麵</t>
    <phoneticPr fontId="8" type="noConversion"/>
  </si>
  <si>
    <t>拉麵.肉片.青江菜.紅蘿蔔.大骨</t>
    <phoneticPr fontId="8" type="noConversion"/>
  </si>
  <si>
    <t>雞丁.生香菇.三環麵線</t>
    <phoneticPr fontId="8" type="noConversion"/>
  </si>
  <si>
    <t>白米.吻仔魚.青蔥.洗選蛋</t>
    <phoneticPr fontId="8" type="noConversion"/>
  </si>
  <si>
    <t>鮑魚菇</t>
  </si>
  <si>
    <t>美白菇</t>
  </si>
  <si>
    <t>白蘿蔔</t>
  </si>
  <si>
    <t>山藥</t>
    <phoneticPr fontId="3" type="noConversion"/>
  </si>
  <si>
    <t>白米</t>
    <phoneticPr fontId="3" type="noConversion"/>
  </si>
  <si>
    <t>排骨小丁</t>
    <phoneticPr fontId="3" type="noConversion"/>
  </si>
  <si>
    <t>芹菜</t>
    <phoneticPr fontId="3" type="noConversion"/>
  </si>
  <si>
    <t>地瓜.鮮奶</t>
    <phoneticPr fontId="8" type="noConversion"/>
  </si>
  <si>
    <t>吻仔魚粥</t>
    <phoneticPr fontId="8" type="noConversion"/>
  </si>
  <si>
    <t>紅蘿蔔</t>
    <phoneticPr fontId="3" type="noConversion"/>
  </si>
  <si>
    <t>玉米粒CAS</t>
    <phoneticPr fontId="3" type="noConversion"/>
  </si>
  <si>
    <t>2瓶</t>
    <phoneticPr fontId="3" type="noConversion"/>
  </si>
  <si>
    <t>高麗菜</t>
    <phoneticPr fontId="3" type="noConversion"/>
  </si>
  <si>
    <t>三色丁CAS</t>
    <phoneticPr fontId="3" type="noConversion"/>
  </si>
  <si>
    <t>光泉米漿2L</t>
    <phoneticPr fontId="3" type="noConversion"/>
  </si>
  <si>
    <t>粿仔條(貼標)</t>
    <phoneticPr fontId="3" type="noConversion"/>
  </si>
  <si>
    <t>韭菜</t>
    <phoneticPr fontId="3" type="noConversion"/>
  </si>
  <si>
    <t>香菇絲(貼標)</t>
    <phoneticPr fontId="3" type="noConversion"/>
  </si>
  <si>
    <t>肉絲</t>
    <phoneticPr fontId="3" type="noConversion"/>
  </si>
  <si>
    <t>白米</t>
    <phoneticPr fontId="3" type="noConversion"/>
  </si>
  <si>
    <t>絞肉</t>
    <phoneticPr fontId="3" type="noConversion"/>
  </si>
  <si>
    <t>全瘦絞肉</t>
    <phoneticPr fontId="3" type="noConversion"/>
  </si>
  <si>
    <t>青蔥</t>
    <phoneticPr fontId="3" type="noConversion"/>
  </si>
  <si>
    <t>烏龍麵(小)</t>
    <phoneticPr fontId="3" type="noConversion"/>
  </si>
  <si>
    <t>魷魚圈HACCP</t>
    <phoneticPr fontId="3" type="noConversion"/>
  </si>
  <si>
    <t>蛤蠣(吐沙)</t>
    <phoneticPr fontId="3" type="noConversion"/>
  </si>
  <si>
    <t>高麗菜</t>
    <phoneticPr fontId="3" type="noConversion"/>
  </si>
  <si>
    <t>紅蘿蔔</t>
    <phoneticPr fontId="3" type="noConversion"/>
  </si>
  <si>
    <t>火龍果</t>
    <phoneticPr fontId="3" type="noConversion"/>
  </si>
  <si>
    <t>白米.絞肉.洗選蛋</t>
    <phoneticPr fontId="8" type="noConversion"/>
  </si>
  <si>
    <t>揚州炒飯</t>
    <phoneticPr fontId="8" type="noConversion"/>
  </si>
  <si>
    <t>盒蛋CAS</t>
    <phoneticPr fontId="3" type="noConversion"/>
  </si>
  <si>
    <t>三色丁CAS</t>
    <phoneticPr fontId="3" type="noConversion"/>
  </si>
  <si>
    <t>庫存</t>
    <phoneticPr fontId="3" type="noConversion"/>
  </si>
  <si>
    <t>青花菜</t>
    <phoneticPr fontId="3" type="noConversion"/>
  </si>
  <si>
    <t>馬鈴薯</t>
    <phoneticPr fontId="3" type="noConversion"/>
  </si>
  <si>
    <t>杏鮑菇頭</t>
    <phoneticPr fontId="3" type="noConversion"/>
  </si>
  <si>
    <t>絞肉</t>
    <phoneticPr fontId="3" type="noConversion"/>
  </si>
  <si>
    <t>白米.芋頭.絞肉</t>
    <phoneticPr fontId="8" type="noConversion"/>
  </si>
  <si>
    <t>芋香瘦肉粥</t>
    <phoneticPr fontId="8" type="noConversion"/>
  </si>
  <si>
    <t>蘿蔔.油腐.玉米.生香菇</t>
  </si>
  <si>
    <t>關東煮</t>
    <phoneticPr fontId="8" type="noConversion"/>
  </si>
  <si>
    <t>小番茄</t>
    <phoneticPr fontId="3" type="noConversion"/>
  </si>
  <si>
    <t>低脂鮮奶2L</t>
    <phoneticPr fontId="3" type="noConversion"/>
  </si>
  <si>
    <t>低脂鮮奶2L</t>
    <phoneticPr fontId="3" type="noConversion"/>
  </si>
  <si>
    <t>小木耳</t>
    <phoneticPr fontId="3" type="noConversion"/>
  </si>
  <si>
    <t>學校一天營養所需(早點、午餐、午點)</t>
    <phoneticPr fontId="8" type="noConversion"/>
  </si>
  <si>
    <t>熱量 (kcal)</t>
    <phoneticPr fontId="8" type="noConversion"/>
  </si>
  <si>
    <t>主食類(份)</t>
    <phoneticPr fontId="8" type="noConversion"/>
  </si>
  <si>
    <t>豆魚肉蛋類(份)</t>
    <phoneticPr fontId="8" type="noConversion"/>
  </si>
  <si>
    <t>蔬菜類(份)</t>
    <phoneticPr fontId="8" type="noConversion"/>
  </si>
  <si>
    <t>水果類(份)</t>
    <phoneticPr fontId="8" type="noConversion"/>
  </si>
  <si>
    <t>奶類(份)</t>
    <phoneticPr fontId="8" type="noConversion"/>
  </si>
  <si>
    <t>油脂與堅果種子類(份)</t>
    <phoneticPr fontId="8" type="noConversion"/>
  </si>
  <si>
    <t>生香菇、金針菇、紅蘿蔔、青豆仁、白蘿蔔.(雞肉)</t>
    <phoneticPr fontId="8" type="noConversion"/>
  </si>
  <si>
    <t>雞蛋鮮肉粥</t>
    <phoneticPr fontId="8" type="noConversion"/>
  </si>
  <si>
    <t>白米.雞蛋.全瘦絞肉.芹菜</t>
    <phoneticPr fontId="8" type="noConversion"/>
  </si>
  <si>
    <t>豆花(津悅.非基改)2K</t>
    <phoneticPr fontId="3" type="noConversion"/>
  </si>
  <si>
    <t>1顆</t>
    <phoneticPr fontId="3" type="noConversion"/>
  </si>
  <si>
    <t>庫存</t>
    <phoneticPr fontId="3" type="noConversion"/>
  </si>
  <si>
    <t>柴魚片300G</t>
    <phoneticPr fontId="3" type="noConversion"/>
  </si>
  <si>
    <t>1包</t>
    <phoneticPr fontId="3" type="noConversion"/>
  </si>
  <si>
    <t>庫存</t>
    <phoneticPr fontId="3" type="noConversion"/>
  </si>
  <si>
    <t>三色丁CAS</t>
    <phoneticPr fontId="3" type="noConversion"/>
  </si>
  <si>
    <t>全瘦絞肉</t>
    <phoneticPr fontId="3" type="noConversion"/>
  </si>
  <si>
    <t>統一杯子蛋糕5入</t>
  </si>
  <si>
    <t>13條</t>
  </si>
  <si>
    <t>(1人2個)</t>
    <phoneticPr fontId="3" type="noConversion"/>
  </si>
  <si>
    <t>低脂鮮奶2L</t>
    <phoneticPr fontId="3" type="noConversion"/>
  </si>
  <si>
    <t>2瓶</t>
    <phoneticPr fontId="3" type="noConversion"/>
  </si>
  <si>
    <t>奇美馬拉糕CAS</t>
    <phoneticPr fontId="3" type="noConversion"/>
  </si>
  <si>
    <t>高麗菜</t>
    <phoneticPr fontId="3" type="noConversion"/>
  </si>
  <si>
    <t>庫存</t>
    <phoneticPr fontId="3" type="noConversion"/>
  </si>
  <si>
    <t>枸杞(貼標)</t>
    <phoneticPr fontId="3" type="noConversion"/>
  </si>
  <si>
    <t>2兩</t>
    <phoneticPr fontId="3" type="noConversion"/>
  </si>
  <si>
    <t>粄條(標示.東寶)</t>
    <phoneticPr fontId="3" type="noConversion"/>
  </si>
  <si>
    <t>東寶</t>
    <phoneticPr fontId="3" type="noConversion"/>
  </si>
  <si>
    <t>荃珍</t>
    <phoneticPr fontId="3" type="noConversion"/>
  </si>
  <si>
    <t>味噌500G</t>
    <phoneticPr fontId="3" type="noConversion"/>
  </si>
  <si>
    <t>1盒</t>
    <phoneticPr fontId="3" type="noConversion"/>
  </si>
  <si>
    <t>105年12月份 楊梅國小附設幼兒園菜單</t>
    <phoneticPr fontId="4" type="noConversion"/>
  </si>
  <si>
    <t>小米飯</t>
    <phoneticPr fontId="37" type="noConversion"/>
  </si>
  <si>
    <t>糖醋雞丁</t>
    <phoneticPr fontId="8" type="noConversion"/>
  </si>
  <si>
    <t>野菜燴豆腐</t>
  </si>
  <si>
    <t>燴</t>
  </si>
  <si>
    <t>有機青菜</t>
  </si>
  <si>
    <t>黃瓜大骨湯</t>
    <phoneticPr fontId="8" type="noConversion"/>
  </si>
  <si>
    <t>雞丁.小黃瓜</t>
    <phoneticPr fontId="8" type="noConversion"/>
  </si>
  <si>
    <t>豆腐、金針菇、鮑魚菇、木耳絲、紅蘿蔔</t>
  </si>
  <si>
    <t>大黃瓜.大骨</t>
    <phoneticPr fontId="8" type="noConversion"/>
  </si>
  <si>
    <t>糙米飯</t>
    <phoneticPr fontId="37" type="noConversion"/>
  </si>
  <si>
    <t>蒜泥白肉</t>
    <phoneticPr fontId="8" type="noConversion"/>
  </si>
  <si>
    <t>煮</t>
    <phoneticPr fontId="8" type="noConversion"/>
  </si>
  <si>
    <t>沙茶薯丁</t>
    <phoneticPr fontId="8" type="noConversion"/>
  </si>
  <si>
    <t>炒</t>
    <phoneticPr fontId="8" type="noConversion"/>
  </si>
  <si>
    <t>四神湯</t>
    <phoneticPr fontId="8" type="noConversion"/>
  </si>
  <si>
    <t>馬鈴薯、洋蔥.玉米粒</t>
    <phoneticPr fontId="8" type="noConversion"/>
  </si>
  <si>
    <t>芝麻飯</t>
    <phoneticPr fontId="8" type="noConversion"/>
  </si>
  <si>
    <t>塔香茄螺</t>
    <phoneticPr fontId="8" type="noConversion"/>
  </si>
  <si>
    <t>燒</t>
    <phoneticPr fontId="8" type="noConversion"/>
  </si>
  <si>
    <t>蒸</t>
    <phoneticPr fontId="8" type="noConversion"/>
  </si>
  <si>
    <t>青菜</t>
    <phoneticPr fontId="8" type="noConversion"/>
  </si>
  <si>
    <t>南瓜甜湯</t>
    <phoneticPr fontId="8" type="noConversion"/>
  </si>
  <si>
    <t>水果</t>
    <phoneticPr fontId="8" type="noConversion"/>
  </si>
  <si>
    <t>茄子、麵腸、九層塔</t>
    <phoneticPr fontId="8" type="noConversion"/>
  </si>
  <si>
    <t>洗選蛋、生香菇</t>
    <phoneticPr fontId="8" type="noConversion"/>
  </si>
  <si>
    <r>
      <t>南瓜</t>
    </r>
    <r>
      <rPr>
        <sz val="12"/>
        <color indexed="8"/>
        <rFont val="新細明體"/>
        <family val="1"/>
        <charset val="136"/>
      </rPr>
      <t>、</t>
    </r>
    <r>
      <rPr>
        <sz val="10.199999999999999"/>
        <color indexed="8"/>
        <rFont val="標楷體"/>
        <family val="4"/>
        <charset val="136"/>
      </rPr>
      <t>二砂</t>
    </r>
    <phoneticPr fontId="8" type="noConversion"/>
  </si>
  <si>
    <t>糙米飯</t>
    <phoneticPr fontId="8" type="noConversion"/>
  </si>
  <si>
    <t>雲耳燒雞</t>
  </si>
  <si>
    <t>田園四色</t>
  </si>
  <si>
    <t>有機青菜</t>
    <phoneticPr fontId="8" type="noConversion"/>
  </si>
  <si>
    <t>冬瓜大骨湯</t>
    <phoneticPr fontId="8" type="noConversion"/>
  </si>
  <si>
    <t>玉米粒、紅蘿蔔、青豆仁、馬鈴薯</t>
  </si>
  <si>
    <t>冬瓜、大骨</t>
    <phoneticPr fontId="8" type="noConversion"/>
  </si>
  <si>
    <t>特餐</t>
    <phoneticPr fontId="8" type="noConversion"/>
  </si>
  <si>
    <t>日式五目炊飯</t>
    <phoneticPr fontId="8" type="noConversion"/>
  </si>
  <si>
    <t>薑汁燒肉</t>
    <phoneticPr fontId="8" type="noConversion"/>
  </si>
  <si>
    <t>柴魚味噌湯</t>
    <phoneticPr fontId="8" type="noConversion"/>
  </si>
  <si>
    <t>生香菇、金針菇、紅蘿蔔、青豆仁、白蘿蔔</t>
    <phoneticPr fontId="8" type="noConversion"/>
  </si>
  <si>
    <t>肉片、洋蔥、薑</t>
    <phoneticPr fontId="8" type="noConversion"/>
  </si>
  <si>
    <t>豆腐、味噌、柴魚片</t>
    <phoneticPr fontId="8" type="noConversion"/>
  </si>
  <si>
    <t>麥片飯</t>
    <phoneticPr fontId="37" type="noConversion"/>
  </si>
  <si>
    <t>黑椒魚丁</t>
    <phoneticPr fontId="8" type="noConversion"/>
  </si>
  <si>
    <t>蘿蔔滷麵輪</t>
    <phoneticPr fontId="8" type="noConversion"/>
  </si>
  <si>
    <t>滷</t>
    <phoneticPr fontId="8" type="noConversion"/>
  </si>
  <si>
    <t>絲瓜冬粉湯</t>
    <phoneticPr fontId="8" type="noConversion"/>
  </si>
  <si>
    <t>巴沙魚丁、西芹、黑胡椒</t>
    <phoneticPr fontId="8" type="noConversion"/>
  </si>
  <si>
    <t>蘿蔔、麵輪、紅蘿蔔</t>
    <phoneticPr fontId="8" type="noConversion"/>
  </si>
  <si>
    <t>絲瓜、冬粉</t>
    <phoneticPr fontId="8" type="noConversion"/>
  </si>
  <si>
    <t>京醬肉絲</t>
    <phoneticPr fontId="8" type="noConversion"/>
  </si>
  <si>
    <t>開陽扁蒲</t>
  </si>
  <si>
    <t>海芽蛋花湯</t>
    <phoneticPr fontId="8" type="noConversion"/>
  </si>
  <si>
    <t>肉絲、青椒、青蔥</t>
    <phoneticPr fontId="8" type="noConversion"/>
  </si>
  <si>
    <t>扁蒲、蝦米</t>
  </si>
  <si>
    <t>乾海帶芽、洗選蛋</t>
    <phoneticPr fontId="8" type="noConversion"/>
  </si>
  <si>
    <t>四喜烤麩</t>
    <phoneticPr fontId="8" type="noConversion"/>
  </si>
  <si>
    <t>洋蔥炒蛋</t>
    <phoneticPr fontId="8" type="noConversion"/>
  </si>
  <si>
    <t>雙薯甜湯</t>
    <phoneticPr fontId="8" type="noConversion"/>
  </si>
  <si>
    <t>烤麩、花生、蘿蔔、杏鮑菇</t>
    <phoneticPr fontId="8" type="noConversion"/>
  </si>
  <si>
    <t>洗選蛋、洋蔥</t>
    <phoneticPr fontId="8" type="noConversion"/>
  </si>
  <si>
    <t>地瓜、芋頭、二砂</t>
    <phoneticPr fontId="8" type="noConversion"/>
  </si>
  <si>
    <t>三杯雞丁</t>
    <phoneticPr fontId="8" type="noConversion"/>
  </si>
  <si>
    <t>刈薯三色</t>
    <phoneticPr fontId="8" type="noConversion"/>
  </si>
  <si>
    <t>田園蔬菜湯</t>
  </si>
  <si>
    <t>雞丁、油豆腐、薑</t>
    <phoneticPr fontId="8" type="noConversion"/>
  </si>
  <si>
    <t>刈薯、紅蘿蔔、小黃瓜、花生</t>
    <phoneticPr fontId="8" type="noConversion"/>
  </si>
  <si>
    <t>大白菜、西芹、洋蔥、大番茄</t>
  </si>
  <si>
    <t>新加坡肉骨茶湯麵</t>
    <phoneticPr fontId="8" type="noConversion"/>
  </si>
  <si>
    <t>紫米小湯圓</t>
  </si>
  <si>
    <t>湯圓、紫糯米、二砂</t>
  </si>
  <si>
    <t>芹香海根</t>
  </si>
  <si>
    <t>山藥馬鈴薯湯</t>
  </si>
  <si>
    <t>海帶根、芹菜、紅蘿蔔</t>
  </si>
  <si>
    <t>山藥、馬鈴薯、枸杞、大骨</t>
  </si>
  <si>
    <t>紅豆麥片湯</t>
  </si>
  <si>
    <t>紅豆、麥片、二砂</t>
  </si>
  <si>
    <t>芹香干片</t>
  </si>
  <si>
    <t>豆干、西芹、紅蘿蔔</t>
  </si>
  <si>
    <t>結頭大骨湯</t>
  </si>
  <si>
    <t>結頭菜、大骨</t>
  </si>
  <si>
    <t>鮮菇蒸蛋</t>
    <phoneticPr fontId="8" type="noConversion"/>
  </si>
  <si>
    <t>青菜</t>
    <phoneticPr fontId="8" type="noConversion"/>
  </si>
  <si>
    <t>雞丁、木耳、紅蘿蔔</t>
    <phoneticPr fontId="8" type="noConversion"/>
  </si>
  <si>
    <t>滷味</t>
    <phoneticPr fontId="8" type="noConversion"/>
  </si>
  <si>
    <t>青菜(吉園圃)</t>
    <phoneticPr fontId="8" type="noConversion"/>
  </si>
  <si>
    <t>饅頭</t>
    <phoneticPr fontId="8" type="noConversion"/>
  </si>
  <si>
    <t>白油麵、排骨丁、高麗菜、肉骨茶包</t>
    <phoneticPr fontId="8" type="noConversion"/>
  </si>
  <si>
    <t>黑干、海帶、蘿蔔</t>
    <phoneticPr fontId="8" type="noConversion"/>
  </si>
  <si>
    <t>桂冠饅頭40g*1</t>
    <phoneticPr fontId="8" type="noConversion"/>
  </si>
  <si>
    <t>紫米飯</t>
    <phoneticPr fontId="37" type="noConversion"/>
  </si>
  <si>
    <t>樹子蒸魚</t>
    <phoneticPr fontId="8" type="noConversion"/>
  </si>
  <si>
    <t>野芹炒藕絲</t>
    <phoneticPr fontId="8" type="noConversion"/>
  </si>
  <si>
    <t>芹香白玉湯</t>
    <phoneticPr fontId="8" type="noConversion"/>
  </si>
  <si>
    <t>水鯊片、破布子、薑絲</t>
    <phoneticPr fontId="8" type="noConversion"/>
  </si>
  <si>
    <t>蓮藕、西芹、紅蘿蔔</t>
    <phoneticPr fontId="8" type="noConversion"/>
  </si>
  <si>
    <t>白蘿蔔、芹菜</t>
    <phoneticPr fontId="8" type="noConversion"/>
  </si>
  <si>
    <t>爆炒椒香肉片</t>
    <phoneticPr fontId="8" type="noConversion"/>
  </si>
  <si>
    <t>黃瓜鮮菇</t>
    <phoneticPr fontId="8" type="noConversion"/>
  </si>
  <si>
    <t>芥菜湯</t>
    <phoneticPr fontId="8" type="noConversion"/>
  </si>
  <si>
    <t>肉片、洋蔥、青椒</t>
    <phoneticPr fontId="8" type="noConversion"/>
  </si>
  <si>
    <t>大黃瓜、鮑魚菇、紅蘿蔔、金針菇</t>
    <phoneticPr fontId="8" type="noConversion"/>
  </si>
  <si>
    <t>芥菜仁、雞骨</t>
    <phoneticPr fontId="8" type="noConversion"/>
  </si>
  <si>
    <t>蠔油芥藍炒百頁</t>
    <phoneticPr fontId="8" type="noConversion"/>
  </si>
  <si>
    <t>原味蒸蛋</t>
    <phoneticPr fontId="8" type="noConversion"/>
  </si>
  <si>
    <t>百頁豆腐、芥藍菜</t>
    <phoneticPr fontId="8" type="noConversion"/>
  </si>
  <si>
    <t>洗選蛋</t>
    <phoneticPr fontId="8" type="noConversion"/>
  </si>
  <si>
    <t>蘿蔔燒肉</t>
    <phoneticPr fontId="8" type="noConversion"/>
  </si>
  <si>
    <t>肉丁、蘿蔔</t>
    <phoneticPr fontId="8" type="noConversion"/>
  </si>
  <si>
    <t>鮪魚蛋炒飯</t>
    <phoneticPr fontId="8" type="noConversion"/>
  </si>
  <si>
    <t>大煮干絲</t>
    <phoneticPr fontId="8" type="noConversion"/>
  </si>
  <si>
    <t>冬瓜蜆湯</t>
    <phoneticPr fontId="8" type="noConversion"/>
  </si>
  <si>
    <t>鮪魚.洗選蛋.玉米粒.洋蔥</t>
    <phoneticPr fontId="8" type="noConversion"/>
  </si>
  <si>
    <t>白干絲、雞胸、豆芽、韭菜、木耳</t>
    <phoneticPr fontId="8" type="noConversion"/>
  </si>
  <si>
    <t>冬瓜、河蜆、薑絲</t>
    <phoneticPr fontId="8" type="noConversion"/>
  </si>
  <si>
    <t>地瓜飯</t>
    <phoneticPr fontId="37" type="noConversion"/>
  </si>
  <si>
    <t>香酥鹹鯖片</t>
    <phoneticPr fontId="8" type="noConversion"/>
  </si>
  <si>
    <t>炸</t>
    <phoneticPr fontId="8" type="noConversion"/>
  </si>
  <si>
    <t>魚香豆腐</t>
    <phoneticPr fontId="8" type="noConversion"/>
  </si>
  <si>
    <t>紫菜蛋花湯</t>
    <phoneticPr fontId="8" type="noConversion"/>
  </si>
  <si>
    <t>鹹鯖片(低年級.幼兒園-無刺魚片)</t>
    <phoneticPr fontId="8" type="noConversion"/>
  </si>
  <si>
    <t>豆腐、絞肉、青蔥、紅蘿蔔</t>
    <phoneticPr fontId="8" type="noConversion"/>
  </si>
  <si>
    <t>紫菜.洗選蛋</t>
    <phoneticPr fontId="8" type="noConversion"/>
  </si>
  <si>
    <t>青木瓜燉雞</t>
    <phoneticPr fontId="8" type="noConversion"/>
  </si>
  <si>
    <t>燉</t>
    <phoneticPr fontId="8" type="noConversion"/>
  </si>
  <si>
    <t>花椰炒鮑菇</t>
    <phoneticPr fontId="8" type="noConversion"/>
  </si>
  <si>
    <t>玉米蘿蔔湯</t>
    <phoneticPr fontId="8" type="noConversion"/>
  </si>
  <si>
    <t>雞丁、青木瓜、薑</t>
    <phoneticPr fontId="8" type="noConversion"/>
  </si>
  <si>
    <t>花椰菜、菇、紅蘿蔔</t>
    <phoneticPr fontId="8" type="noConversion"/>
  </si>
  <si>
    <t>玉米粒、蘿蔔</t>
    <phoneticPr fontId="8" type="noConversion"/>
  </si>
  <si>
    <t>海芽滑蛋</t>
    <phoneticPr fontId="8" type="noConversion"/>
  </si>
  <si>
    <t>油豆腐、紅蘿蔔、豆豉</t>
    <phoneticPr fontId="8" type="noConversion"/>
  </si>
  <si>
    <t>洗選蛋、海帶芽</t>
    <phoneticPr fontId="8" type="noConversion"/>
  </si>
  <si>
    <t>咖哩豬</t>
    <phoneticPr fontId="8" type="noConversion"/>
  </si>
  <si>
    <t>木須芽菜</t>
    <phoneticPr fontId="8" type="noConversion"/>
  </si>
  <si>
    <t>蘿蔔大骨湯</t>
    <phoneticPr fontId="8" type="noConversion"/>
  </si>
  <si>
    <t>肉丁、馬鈴薯、洋蔥</t>
    <phoneticPr fontId="8" type="noConversion"/>
  </si>
  <si>
    <t>綠豆芽、肉絲、紅蘿蔔、韭菜</t>
    <phoneticPr fontId="8" type="noConversion"/>
  </si>
  <si>
    <t>蘿蔔、大骨</t>
    <phoneticPr fontId="8" type="noConversion"/>
  </si>
  <si>
    <t>義大利麵</t>
    <phoneticPr fontId="8" type="noConversion"/>
  </si>
  <si>
    <t>義式香料雞排</t>
    <phoneticPr fontId="8" type="noConversion"/>
  </si>
  <si>
    <t>玉米濃湯</t>
    <phoneticPr fontId="8" type="noConversion"/>
  </si>
  <si>
    <t>小烏龍、絞肉、洋蔥</t>
    <phoneticPr fontId="8" type="noConversion"/>
  </si>
  <si>
    <t>雞排、義大利香料</t>
    <phoneticPr fontId="8" type="noConversion"/>
  </si>
  <si>
    <t>玉米粒、紅蘿蔔</t>
    <phoneticPr fontId="8" type="noConversion"/>
  </si>
  <si>
    <t>蕎麥飯</t>
    <phoneticPr fontId="37" type="noConversion"/>
  </si>
  <si>
    <t>紅燒魚丁</t>
    <phoneticPr fontId="8" type="noConversion"/>
  </si>
  <si>
    <t>酸辣湯</t>
    <phoneticPr fontId="8" type="noConversion"/>
  </si>
  <si>
    <t>水鯊丁、洋蔥去皮、青蔥</t>
    <phoneticPr fontId="8" type="noConversion"/>
  </si>
  <si>
    <t>豆腐、洗選蛋、金針菇、木耳</t>
    <phoneticPr fontId="8" type="noConversion"/>
  </si>
  <si>
    <t>麻婆豆腐</t>
    <phoneticPr fontId="8" type="noConversion"/>
  </si>
  <si>
    <t>雞丁、四分干丁、花生</t>
    <phoneticPr fontId="8" type="noConversion"/>
  </si>
  <si>
    <t>豆腐、青蔥</t>
    <phoneticPr fontId="8" type="noConversion"/>
  </si>
  <si>
    <t>水果</t>
    <phoneticPr fontId="8" type="noConversion"/>
  </si>
  <si>
    <t>烏龍麵.蛤蠣.青菜</t>
    <phoneticPr fontId="8" type="noConversion"/>
  </si>
  <si>
    <t>蛤蠣烏龍麵</t>
    <phoneticPr fontId="8" type="noConversion"/>
  </si>
  <si>
    <t>山藥排骨湯</t>
  </si>
  <si>
    <t>山藥.排骨</t>
    <phoneticPr fontId="8" type="noConversion"/>
  </si>
  <si>
    <t>鍋燒麵</t>
  </si>
  <si>
    <t>熟意麵.肉絲.高麗菜.紅蘿蔔</t>
  </si>
  <si>
    <t>蒸地瓜條+鮮奶</t>
    <phoneticPr fontId="8" type="noConversion"/>
  </si>
  <si>
    <t>炒烏龍麵</t>
  </si>
  <si>
    <t>青木瓜排骨湯</t>
    <phoneticPr fontId="8" type="noConversion"/>
  </si>
  <si>
    <t>鍋燒意麵</t>
    <phoneticPr fontId="8" type="noConversion"/>
  </si>
  <si>
    <t>葡萄吐司+黑豆漿</t>
    <phoneticPr fontId="8" type="noConversion"/>
  </si>
  <si>
    <t>鹹魚雞粒炒飯</t>
    <phoneticPr fontId="8" type="noConversion"/>
  </si>
  <si>
    <t>紅棗黑糖木耳露</t>
    <phoneticPr fontId="8" type="noConversion"/>
  </si>
  <si>
    <t>蔬菜湯餃</t>
  </si>
  <si>
    <t>奇美水餃.高麗菜.紅蘿蔔</t>
  </si>
  <si>
    <t>蓮藕排骨湯</t>
    <phoneticPr fontId="8" type="noConversion"/>
  </si>
  <si>
    <t>蓮藕.排骨</t>
    <phoneticPr fontId="8" type="noConversion"/>
  </si>
  <si>
    <t>黃瓜排骨湯</t>
    <phoneticPr fontId="8" type="noConversion"/>
  </si>
  <si>
    <t>大黃瓜.排骨</t>
    <phoneticPr fontId="8" type="noConversion"/>
  </si>
  <si>
    <t>冬瓜排骨湯</t>
    <phoneticPr fontId="8" type="noConversion"/>
  </si>
  <si>
    <t>冬瓜.排骨</t>
    <phoneticPr fontId="8" type="noConversion"/>
  </si>
  <si>
    <t>杯子蛋糕+鮮奶</t>
  </si>
  <si>
    <t>統一杯子蛋糕.鮮奶</t>
  </si>
  <si>
    <t>絲瓜麵線</t>
  </si>
  <si>
    <t>絲瓜.三環麵線.枸杞</t>
  </si>
  <si>
    <t>炒板條</t>
  </si>
  <si>
    <t>粄條.豆芽.韭菜.肉絲.紅蘿蔔</t>
  </si>
  <si>
    <t>味噌拉麵</t>
  </si>
  <si>
    <t>拉麵.肉片.玉米粒.味噌</t>
  </si>
  <si>
    <t>小餐包+鮮奶</t>
    <phoneticPr fontId="8" type="noConversion"/>
  </si>
  <si>
    <t>小餐包.鮮奶</t>
    <phoneticPr fontId="8" type="noConversion"/>
  </si>
  <si>
    <t>白菜炒冬粉</t>
    <phoneticPr fontId="8" type="noConversion"/>
  </si>
  <si>
    <t>冬粉.白菜.紅蘿蔔.香菇.肉絲</t>
    <phoneticPr fontId="8" type="noConversion"/>
  </si>
  <si>
    <t>炒粿仔條</t>
  </si>
  <si>
    <t>粿仔條.綠豆芽.韭菜.肉絲</t>
  </si>
  <si>
    <t>咖哩鮮蔬燴飯</t>
    <phoneticPr fontId="8" type="noConversion"/>
  </si>
  <si>
    <t>馬鈴薯.紅蘿蔔.洋蔥</t>
    <phoneticPr fontId="8" type="noConversion"/>
  </si>
  <si>
    <t>地瓜芋圓湯</t>
    <phoneticPr fontId="8" type="noConversion"/>
  </si>
  <si>
    <t>地瓜.芋頭圓.二砂</t>
    <phoneticPr fontId="8" type="noConversion"/>
  </si>
  <si>
    <t>椰香西谷米</t>
    <phoneticPr fontId="8" type="noConversion"/>
  </si>
  <si>
    <t>西谷米.芋頭.椰漿</t>
    <phoneticPr fontId="8" type="noConversion"/>
  </si>
  <si>
    <t>饅頭夾蛋+青菜湯</t>
  </si>
  <si>
    <t>饅頭.洗選蛋.青菜</t>
  </si>
  <si>
    <t>燒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</si>
</sst>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m/d;@"/>
    <numFmt numFmtId="177" formatCode="[$NT$-404]#,##0.00;[Red]\-[$NT$-404]#,##0.00"/>
    <numFmt numFmtId="178" formatCode="m&quot;月&quot;d&quot;日&quot;\(&quot;一&quot;\)"/>
    <numFmt numFmtId="179" formatCode="m&quot;月&quot;d&quot;日(二)&quot;"/>
    <numFmt numFmtId="180" formatCode="m&quot;月&quot;d&quot;日(三)&quot;"/>
    <numFmt numFmtId="181" formatCode="m&quot;月&quot;d&quot;日(四)&quot;"/>
    <numFmt numFmtId="182" formatCode="m&quot;月&quot;d&quot;日(五)&quot;"/>
    <numFmt numFmtId="183" formatCode="#,###&quot;人&quot;"/>
    <numFmt numFmtId="184" formatCode="####0.0&quot;kg&quot;"/>
    <numFmt numFmtId="185" formatCode="0_ "/>
    <numFmt numFmtId="186" formatCode="0_);[Red]\(0\)"/>
    <numFmt numFmtId="187" formatCode="0.0"/>
    <numFmt numFmtId="188" formatCode="#,###&quot;包&quot;"/>
    <numFmt numFmtId="189" formatCode="#,###&quot;個&quot;"/>
    <numFmt numFmtId="190" formatCode="#,###&quot;庫存&quot;"/>
    <numFmt numFmtId="191" formatCode="#,###&quot;兩&quot;"/>
    <numFmt numFmtId="192" formatCode="#,###&quot;盒&quot;"/>
    <numFmt numFmtId="193" formatCode="#,###&quot;人/粒&quot;"/>
  </numFmts>
  <fonts count="41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Microsoft YaHei"/>
      <family val="2"/>
      <charset val="136"/>
    </font>
    <font>
      <sz val="12"/>
      <color indexed="8"/>
      <name val="Microsoft YaHei"/>
      <family val="2"/>
      <charset val="136"/>
    </font>
    <font>
      <sz val="12"/>
      <name val="標楷體"/>
      <family val="4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新細明體"/>
      <family val="1"/>
      <charset val="136"/>
    </font>
    <font>
      <b/>
      <sz val="24"/>
      <name val="標楷體"/>
      <family val="4"/>
      <charset val="136"/>
    </font>
    <font>
      <b/>
      <sz val="17"/>
      <name val="標楷體"/>
      <family val="4"/>
      <charset val="136"/>
    </font>
    <font>
      <b/>
      <sz val="22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24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indexed="8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22"/>
      <color theme="1"/>
      <name val="標楷體"/>
      <family val="4"/>
      <charset val="136"/>
    </font>
    <font>
      <sz val="10"/>
      <name val="Arial"/>
      <family val="2"/>
    </font>
    <font>
      <b/>
      <sz val="20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22"/>
      <color rgb="FFFF0000"/>
      <name val="標楷體"/>
      <family val="4"/>
      <charset val="136"/>
    </font>
    <font>
      <sz val="9"/>
      <name val="Microsoft YaHei"/>
      <family val="2"/>
    </font>
    <font>
      <sz val="12"/>
      <color rgb="FFFF0000"/>
      <name val="新細明體"/>
      <family val="1"/>
      <charset val="136"/>
    </font>
    <font>
      <b/>
      <sz val="12"/>
      <color theme="0"/>
      <name val="標楷體"/>
      <family val="4"/>
      <charset val="136"/>
    </font>
    <font>
      <sz val="10.199999999999999"/>
      <color indexed="8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43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>
      <alignment vertical="center"/>
    </xf>
    <xf numFmtId="0" fontId="1" fillId="0" borderId="0" applyBorder="0" applyProtection="0">
      <alignment vertical="center"/>
    </xf>
    <xf numFmtId="0" fontId="5" fillId="0" borderId="0">
      <alignment vertical="center"/>
    </xf>
    <xf numFmtId="0" fontId="11" fillId="0" borderId="0" applyNumberFormat="0" applyBorder="0" applyProtection="0">
      <alignment horizontal="center" vertical="center"/>
    </xf>
    <xf numFmtId="0" fontId="11" fillId="0" borderId="0" applyNumberFormat="0" applyBorder="0" applyProtection="0">
      <alignment horizontal="center" vertical="center" textRotation="90"/>
    </xf>
    <xf numFmtId="0" fontId="12" fillId="0" borderId="0" applyNumberFormat="0" applyBorder="0" applyProtection="0">
      <alignment vertical="center"/>
    </xf>
    <xf numFmtId="177" fontId="12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</cellStyleXfs>
  <cellXfs count="433">
    <xf numFmtId="0" fontId="0" fillId="0" borderId="0" xfId="0">
      <alignment vertical="center"/>
    </xf>
    <xf numFmtId="0" fontId="6" fillId="2" borderId="0" xfId="1" applyFont="1" applyFill="1" applyBorder="1" applyAlignment="1" applyProtection="1">
      <alignment vertical="center" shrinkToFit="1"/>
    </xf>
    <xf numFmtId="0" fontId="9" fillId="2" borderId="0" xfId="1" applyFont="1" applyFill="1" applyBorder="1" applyAlignment="1" applyProtection="1">
      <alignment horizontal="center" vertical="center" shrinkToFit="1"/>
    </xf>
    <xf numFmtId="0" fontId="13" fillId="2" borderId="0" xfId="15" applyFill="1"/>
    <xf numFmtId="0" fontId="15" fillId="2" borderId="16" xfId="15" applyFont="1" applyFill="1" applyBorder="1" applyAlignment="1">
      <alignment horizontal="center" vertical="center" shrinkToFit="1"/>
    </xf>
    <xf numFmtId="183" fontId="10" fillId="3" borderId="4" xfId="15" applyNumberFormat="1" applyFont="1" applyFill="1" applyBorder="1" applyAlignment="1">
      <alignment horizontal="center" vertical="center" shrinkToFit="1"/>
    </xf>
    <xf numFmtId="0" fontId="15" fillId="2" borderId="4" xfId="15" applyFont="1" applyFill="1" applyBorder="1" applyAlignment="1">
      <alignment horizontal="center" vertical="center" shrinkToFit="1"/>
    </xf>
    <xf numFmtId="0" fontId="10" fillId="2" borderId="4" xfId="15" applyFont="1" applyFill="1" applyBorder="1" applyAlignment="1">
      <alignment horizontal="center" vertical="center" shrinkToFit="1"/>
    </xf>
    <xf numFmtId="0" fontId="17" fillId="2" borderId="4" xfId="15" applyFont="1" applyFill="1" applyBorder="1" applyAlignment="1">
      <alignment shrinkToFit="1"/>
    </xf>
    <xf numFmtId="0" fontId="18" fillId="2" borderId="4" xfId="15" applyFont="1" applyFill="1" applyBorder="1" applyAlignment="1">
      <alignment shrinkToFit="1"/>
    </xf>
    <xf numFmtId="0" fontId="13" fillId="2" borderId="4" xfId="15" applyFill="1" applyBorder="1"/>
    <xf numFmtId="0" fontId="17" fillId="2" borderId="4" xfId="15" applyFont="1" applyFill="1" applyBorder="1" applyAlignment="1">
      <alignment vertical="center" shrinkToFit="1"/>
    </xf>
    <xf numFmtId="0" fontId="17" fillId="2" borderId="4" xfId="17" applyFont="1" applyFill="1" applyBorder="1" applyAlignment="1">
      <alignment shrinkToFit="1"/>
    </xf>
    <xf numFmtId="0" fontId="17" fillId="2" borderId="4" xfId="15" applyFont="1" applyFill="1" applyBorder="1" applyAlignment="1">
      <alignment horizontal="center" vertical="center" shrinkToFit="1"/>
    </xf>
    <xf numFmtId="0" fontId="2" fillId="2" borderId="0" xfId="15" applyFont="1" applyFill="1" applyAlignment="1">
      <alignment horizontal="center" vertical="center"/>
    </xf>
    <xf numFmtId="0" fontId="2" fillId="2" borderId="0" xfId="15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shrinkToFit="1"/>
    </xf>
    <xf numFmtId="0" fontId="17" fillId="2" borderId="4" xfId="0" applyFont="1" applyFill="1" applyBorder="1" applyAlignment="1">
      <alignment shrinkToFit="1"/>
    </xf>
    <xf numFmtId="185" fontId="17" fillId="2" borderId="4" xfId="0" applyNumberFormat="1" applyFont="1" applyFill="1" applyBorder="1" applyAlignment="1">
      <alignment shrinkToFit="1"/>
    </xf>
    <xf numFmtId="0" fontId="18" fillId="2" borderId="4" xfId="0" applyFont="1" applyFill="1" applyBorder="1" applyAlignment="1">
      <alignment shrinkToFit="1"/>
    </xf>
    <xf numFmtId="185" fontId="17" fillId="2" borderId="4" xfId="15" applyNumberFormat="1" applyFont="1" applyFill="1" applyBorder="1" applyAlignment="1">
      <alignment shrinkToFit="1"/>
    </xf>
    <xf numFmtId="0" fontId="0" fillId="2" borderId="4" xfId="0" applyFill="1" applyBorder="1" applyAlignment="1"/>
    <xf numFmtId="0" fontId="17" fillId="2" borderId="4" xfId="0" applyFont="1" applyFill="1" applyBorder="1" applyAlignment="1">
      <alignment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0" fontId="6" fillId="2" borderId="0" xfId="1" quotePrefix="1" applyFont="1" applyFill="1" applyBorder="1" applyAlignment="1" applyProtection="1">
      <alignment vertical="center" shrinkToFit="1"/>
    </xf>
    <xf numFmtId="0" fontId="20" fillId="0" borderId="0" xfId="2" applyFont="1" applyAlignment="1">
      <alignment vertical="center"/>
    </xf>
    <xf numFmtId="186" fontId="20" fillId="0" borderId="0" xfId="2" applyNumberFormat="1" applyFont="1" applyAlignment="1">
      <alignment vertical="center"/>
    </xf>
    <xf numFmtId="0" fontId="20" fillId="0" borderId="0" xfId="2" applyFont="1" applyAlignment="1">
      <alignment vertical="center" shrinkToFit="1"/>
    </xf>
    <xf numFmtId="0" fontId="20" fillId="0" borderId="0" xfId="2" applyFont="1" applyAlignment="1">
      <alignment horizontal="center" vertical="center" shrinkToFit="1"/>
    </xf>
    <xf numFmtId="0" fontId="20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  <xf numFmtId="186" fontId="21" fillId="0" borderId="0" xfId="2" applyNumberFormat="1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13" fillId="0" borderId="0" xfId="2" applyFont="1" applyAlignment="1"/>
    <xf numFmtId="0" fontId="7" fillId="0" borderId="0" xfId="2" applyFont="1" applyFill="1" applyAlignment="1">
      <alignment vertical="center"/>
    </xf>
    <xf numFmtId="186" fontId="22" fillId="0" borderId="0" xfId="7" applyNumberFormat="1" applyFont="1" applyFill="1" applyBorder="1">
      <alignment vertical="center"/>
    </xf>
    <xf numFmtId="0" fontId="22" fillId="0" borderId="0" xfId="7" applyFont="1" applyFill="1">
      <alignment vertical="center"/>
    </xf>
    <xf numFmtId="0" fontId="22" fillId="0" borderId="0" xfId="7" applyFont="1" applyFill="1" applyAlignment="1">
      <alignment vertical="center" shrinkToFit="1"/>
    </xf>
    <xf numFmtId="0" fontId="22" fillId="0" borderId="0" xfId="2" applyFont="1" applyFill="1" applyAlignment="1">
      <alignment vertical="center" shrinkToFit="1"/>
    </xf>
    <xf numFmtId="0" fontId="22" fillId="0" borderId="0" xfId="2" applyFont="1" applyFill="1" applyAlignment="1">
      <alignment horizontal="center" vertical="center" shrinkToFit="1"/>
    </xf>
    <xf numFmtId="0" fontId="22" fillId="0" borderId="0" xfId="7" applyFont="1" applyFill="1" applyAlignment="1">
      <alignment horizontal="left" vertical="center"/>
    </xf>
    <xf numFmtId="0" fontId="6" fillId="0" borderId="0" xfId="1" applyFont="1" applyFill="1" applyBorder="1" applyAlignment="1" applyProtection="1">
      <alignment vertical="center" shrinkToFit="1"/>
    </xf>
    <xf numFmtId="0" fontId="6" fillId="2" borderId="0" xfId="2" applyFont="1" applyFill="1" applyAlignment="1">
      <alignment vertical="center" shrinkToFit="1"/>
    </xf>
    <xf numFmtId="176" fontId="6" fillId="2" borderId="10" xfId="11" applyNumberFormat="1" applyFont="1" applyFill="1" applyBorder="1" applyAlignment="1">
      <alignment horizontal="center" vertical="center" wrapText="1"/>
    </xf>
    <xf numFmtId="176" fontId="24" fillId="2" borderId="8" xfId="11" applyNumberFormat="1" applyFont="1" applyFill="1" applyBorder="1" applyAlignment="1">
      <alignment horizontal="center" vertical="center" wrapText="1"/>
    </xf>
    <xf numFmtId="176" fontId="6" fillId="2" borderId="6" xfId="11" applyNumberFormat="1" applyFont="1" applyFill="1" applyBorder="1" applyAlignment="1">
      <alignment horizontal="center" vertical="top" wrapText="1"/>
    </xf>
    <xf numFmtId="0" fontId="6" fillId="2" borderId="0" xfId="2" applyFont="1" applyFill="1" applyBorder="1" applyAlignment="1">
      <alignment vertical="center" shrinkToFit="1"/>
    </xf>
    <xf numFmtId="176" fontId="24" fillId="2" borderId="11" xfId="1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 applyProtection="1">
      <alignment vertical="center" shrinkToFit="1"/>
    </xf>
    <xf numFmtId="176" fontId="24" fillId="2" borderId="1" xfId="1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Border="1" applyAlignment="1" applyProtection="1">
      <alignment horizontal="left" vertical="center" shrinkToFit="1"/>
    </xf>
    <xf numFmtId="0" fontId="6" fillId="0" borderId="0" xfId="2" applyFont="1" applyFill="1" applyAlignment="1">
      <alignment vertical="center" shrinkToFit="1"/>
    </xf>
    <xf numFmtId="0" fontId="23" fillId="2" borderId="23" xfId="11" applyFont="1" applyFill="1" applyBorder="1" applyAlignment="1">
      <alignment horizontal="center" vertical="center" wrapText="1"/>
    </xf>
    <xf numFmtId="0" fontId="23" fillId="2" borderId="24" xfId="11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center" vertical="center"/>
    </xf>
    <xf numFmtId="0" fontId="22" fillId="2" borderId="0" xfId="1" applyFont="1" applyFill="1" applyBorder="1" applyAlignment="1" applyProtection="1">
      <alignment horizontal="center" vertical="center" shrinkToFit="1"/>
    </xf>
    <xf numFmtId="0" fontId="9" fillId="0" borderId="0" xfId="2" applyFont="1" applyFill="1" applyAlignment="1">
      <alignment vertical="center" shrinkToFit="1"/>
    </xf>
    <xf numFmtId="0" fontId="6" fillId="0" borderId="7" xfId="11" applyFont="1" applyFill="1" applyBorder="1" applyAlignment="1">
      <alignment vertical="center" shrinkToFit="1"/>
    </xf>
    <xf numFmtId="0" fontId="6" fillId="0" borderId="12" xfId="11" applyFont="1" applyFill="1" applyBorder="1" applyAlignment="1">
      <alignment vertical="center" shrinkToFit="1"/>
    </xf>
    <xf numFmtId="0" fontId="6" fillId="0" borderId="25" xfId="1" applyFont="1" applyFill="1" applyBorder="1" applyAlignment="1" applyProtection="1">
      <alignment horizontal="center" vertical="center" shrinkToFit="1"/>
    </xf>
    <xf numFmtId="185" fontId="17" fillId="4" borderId="4" xfId="0" applyNumberFormat="1" applyFont="1" applyFill="1" applyBorder="1" applyAlignment="1">
      <alignment shrinkToFit="1"/>
    </xf>
    <xf numFmtId="0" fontId="17" fillId="4" borderId="4" xfId="0" applyFont="1" applyFill="1" applyBorder="1" applyAlignment="1">
      <alignment shrinkToFit="1"/>
    </xf>
    <xf numFmtId="0" fontId="17" fillId="4" borderId="4" xfId="18" applyFont="1" applyFill="1" applyBorder="1" applyAlignment="1">
      <alignment vertical="center" shrinkToFit="1"/>
    </xf>
    <xf numFmtId="0" fontId="17" fillId="2" borderId="4" xfId="18" applyFont="1" applyFill="1" applyBorder="1" applyAlignment="1">
      <alignment vertical="center" shrinkToFit="1"/>
    </xf>
    <xf numFmtId="0" fontId="17" fillId="2" borderId="9" xfId="0" applyFont="1" applyFill="1" applyBorder="1" applyAlignment="1">
      <alignment shrinkToFit="1"/>
    </xf>
    <xf numFmtId="0" fontId="17" fillId="2" borderId="4" xfId="0" applyFont="1" applyFill="1" applyBorder="1" applyAlignment="1">
      <alignment horizontal="center" vertical="center" shrinkToFit="1"/>
    </xf>
    <xf numFmtId="185" fontId="17" fillId="2" borderId="4" xfId="0" applyNumberFormat="1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13" fillId="2" borderId="4" xfId="15" applyFill="1" applyBorder="1" applyAlignment="1">
      <alignment vertical="center"/>
    </xf>
    <xf numFmtId="0" fontId="17" fillId="2" borderId="4" xfId="17" applyFont="1" applyFill="1" applyBorder="1" applyAlignment="1">
      <alignment vertical="center" shrinkToFit="1"/>
    </xf>
    <xf numFmtId="0" fontId="17" fillId="2" borderId="0" xfId="15" applyFont="1" applyFill="1" applyBorder="1" applyAlignment="1">
      <alignment shrinkToFit="1"/>
    </xf>
    <xf numFmtId="0" fontId="17" fillId="2" borderId="0" xfId="15" applyFont="1" applyFill="1" applyBorder="1" applyAlignment="1">
      <alignment horizontal="center" shrinkToFit="1"/>
    </xf>
    <xf numFmtId="0" fontId="13" fillId="2" borderId="0" xfId="15" applyFill="1" applyBorder="1"/>
    <xf numFmtId="0" fontId="17" fillId="2" borderId="0" xfId="17" applyFont="1" applyFill="1" applyBorder="1" applyAlignment="1">
      <alignment shrinkToFit="1"/>
    </xf>
    <xf numFmtId="0" fontId="30" fillId="2" borderId="4" xfId="0" applyFont="1" applyFill="1" applyBorder="1" applyAlignment="1">
      <alignment vertical="center"/>
    </xf>
    <xf numFmtId="0" fontId="17" fillId="0" borderId="4" xfId="0" applyFont="1" applyBorder="1" applyAlignment="1">
      <alignment shrinkToFit="1"/>
    </xf>
    <xf numFmtId="0" fontId="6" fillId="0" borderId="28" xfId="1" applyFont="1" applyFill="1" applyBorder="1" applyAlignment="1" applyProtection="1">
      <alignment horizontal="center" vertical="center" shrinkToFit="1"/>
    </xf>
    <xf numFmtId="0" fontId="22" fillId="0" borderId="24" xfId="11" applyFont="1" applyFill="1" applyBorder="1" applyAlignment="1" applyProtection="1">
      <alignment horizontal="center" vertical="center" shrinkToFit="1"/>
    </xf>
    <xf numFmtId="0" fontId="9" fillId="0" borderId="0" xfId="11" applyFont="1" applyFill="1" applyBorder="1" applyAlignment="1">
      <alignment vertical="center" shrinkToFit="1"/>
    </xf>
    <xf numFmtId="0" fontId="6" fillId="0" borderId="0" xfId="11" applyFont="1" applyFill="1" applyBorder="1" applyAlignment="1">
      <alignment vertical="center" shrinkToFit="1"/>
    </xf>
    <xf numFmtId="184" fontId="17" fillId="2" borderId="0" xfId="15" applyNumberFormat="1" applyFont="1" applyFill="1" applyBorder="1" applyAlignment="1">
      <alignment horizontal="center" shrinkToFit="1"/>
    </xf>
    <xf numFmtId="185" fontId="17" fillId="2" borderId="0" xfId="0" applyNumberFormat="1" applyFont="1" applyFill="1" applyBorder="1" applyAlignment="1">
      <alignment shrinkToFit="1"/>
    </xf>
    <xf numFmtId="184" fontId="17" fillId="2" borderId="0" xfId="0" applyNumberFormat="1" applyFont="1" applyFill="1" applyBorder="1" applyAlignment="1">
      <alignment horizontal="center" shrinkToFit="1"/>
    </xf>
    <xf numFmtId="0" fontId="17" fillId="2" borderId="0" xfId="0" applyFont="1" applyFill="1" applyBorder="1" applyAlignment="1">
      <alignment shrinkToFit="1"/>
    </xf>
    <xf numFmtId="0" fontId="17" fillId="2" borderId="0" xfId="0" applyFont="1" applyFill="1" applyBorder="1" applyAlignment="1">
      <alignment horizontal="center" shrinkToFit="1"/>
    </xf>
    <xf numFmtId="0" fontId="9" fillId="2" borderId="0" xfId="11" applyFont="1" applyFill="1" applyBorder="1" applyAlignment="1">
      <alignment vertical="center" shrinkToFit="1"/>
    </xf>
    <xf numFmtId="0" fontId="6" fillId="2" borderId="0" xfId="11" applyFont="1" applyFill="1" applyBorder="1" applyAlignment="1">
      <alignment vertical="center" shrinkToFit="1"/>
    </xf>
    <xf numFmtId="185" fontId="17" fillId="2" borderId="0" xfId="15" applyNumberFormat="1" applyFont="1" applyFill="1" applyBorder="1" applyAlignment="1">
      <alignment shrinkToFit="1"/>
    </xf>
    <xf numFmtId="0" fontId="30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17" fillId="4" borderId="0" xfId="0" applyFont="1" applyFill="1" applyBorder="1" applyAlignment="1">
      <alignment shrinkToFit="1"/>
    </xf>
    <xf numFmtId="184" fontId="17" fillId="4" borderId="0" xfId="0" applyNumberFormat="1" applyFont="1" applyFill="1" applyBorder="1" applyAlignment="1">
      <alignment horizontal="center" shrinkToFit="1"/>
    </xf>
    <xf numFmtId="0" fontId="17" fillId="4" borderId="0" xfId="0" applyFont="1" applyFill="1" applyBorder="1" applyAlignment="1">
      <alignment horizontal="center" shrinkToFit="1"/>
    </xf>
    <xf numFmtId="185" fontId="17" fillId="4" borderId="0" xfId="0" applyNumberFormat="1" applyFont="1" applyFill="1" applyBorder="1" applyAlignment="1">
      <alignment shrinkToFit="1"/>
    </xf>
    <xf numFmtId="0" fontId="17" fillId="4" borderId="0" xfId="17" applyFont="1" applyFill="1" applyBorder="1" applyAlignment="1">
      <alignment shrinkToFit="1"/>
    </xf>
    <xf numFmtId="0" fontId="17" fillId="4" borderId="0" xfId="17" applyFont="1" applyFill="1" applyBorder="1" applyAlignment="1">
      <alignment horizontal="center" shrinkToFit="1"/>
    </xf>
    <xf numFmtId="185" fontId="17" fillId="0" borderId="4" xfId="0" applyNumberFormat="1" applyFont="1" applyBorder="1" applyAlignment="1">
      <alignment shrinkToFit="1"/>
    </xf>
    <xf numFmtId="0" fontId="2" fillId="2" borderId="0" xfId="1" applyFont="1" applyFill="1" applyBorder="1" applyAlignment="1" applyProtection="1">
      <alignment vertical="center" shrinkToFit="1"/>
    </xf>
    <xf numFmtId="0" fontId="28" fillId="2" borderId="0" xfId="1" applyFont="1" applyFill="1" applyBorder="1" applyAlignment="1" applyProtection="1">
      <alignment vertical="center" shrinkToFit="1"/>
    </xf>
    <xf numFmtId="0" fontId="17" fillId="2" borderId="9" xfId="15" applyFont="1" applyFill="1" applyBorder="1" applyAlignment="1">
      <alignment shrinkToFi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3" fillId="2" borderId="34" xfId="11" applyFont="1" applyFill="1" applyBorder="1" applyAlignment="1">
      <alignment horizontal="center" vertical="center" wrapText="1"/>
    </xf>
    <xf numFmtId="0" fontId="6" fillId="0" borderId="40" xfId="1" applyFont="1" applyFill="1" applyBorder="1" applyAlignment="1" applyProtection="1">
      <alignment horizontal="center" vertical="center" shrinkToFit="1"/>
    </xf>
    <xf numFmtId="0" fontId="6" fillId="0" borderId="20" xfId="11" applyFont="1" applyFill="1" applyBorder="1" applyAlignment="1">
      <alignment vertical="center" shrinkToFit="1"/>
    </xf>
    <xf numFmtId="0" fontId="6" fillId="0" borderId="26" xfId="11" applyFont="1" applyFill="1" applyBorder="1" applyAlignment="1">
      <alignment vertical="center" shrinkToFit="1"/>
    </xf>
    <xf numFmtId="0" fontId="6" fillId="0" borderId="41" xfId="11" applyFont="1" applyFill="1" applyBorder="1" applyAlignment="1">
      <alignment vertical="center" shrinkToFit="1"/>
    </xf>
    <xf numFmtId="0" fontId="6" fillId="2" borderId="41" xfId="11" applyFont="1" applyFill="1" applyBorder="1" applyAlignment="1">
      <alignment vertical="center" shrinkToFit="1"/>
    </xf>
    <xf numFmtId="0" fontId="6" fillId="2" borderId="22" xfId="2" applyFont="1" applyFill="1" applyBorder="1" applyAlignment="1">
      <alignment horizontal="center" shrinkToFit="1"/>
    </xf>
    <xf numFmtId="0" fontId="6" fillId="2" borderId="5" xfId="2" applyNumberFormat="1" applyFont="1" applyFill="1" applyBorder="1" applyAlignment="1">
      <alignment horizontal="center" shrinkToFit="1"/>
    </xf>
    <xf numFmtId="0" fontId="6" fillId="2" borderId="18" xfId="2" applyNumberFormat="1" applyFont="1" applyFill="1" applyBorder="1" applyAlignment="1">
      <alignment horizontal="center" shrinkToFit="1"/>
    </xf>
    <xf numFmtId="0" fontId="17" fillId="2" borderId="0" xfId="15" applyFont="1" applyFill="1" applyBorder="1" applyAlignment="1">
      <alignment horizontal="center" shrinkToFit="1"/>
    </xf>
    <xf numFmtId="0" fontId="17" fillId="4" borderId="9" xfId="0" applyFont="1" applyFill="1" applyBorder="1" applyAlignment="1">
      <alignment shrinkToFit="1"/>
    </xf>
    <xf numFmtId="0" fontId="18" fillId="2" borderId="9" xfId="17" applyFont="1" applyFill="1" applyBorder="1" applyAlignment="1">
      <alignment shrinkToFit="1"/>
    </xf>
    <xf numFmtId="0" fontId="17" fillId="2" borderId="9" xfId="0" applyFont="1" applyFill="1" applyBorder="1" applyAlignment="1">
      <alignment vertical="center" shrinkToFit="1"/>
    </xf>
    <xf numFmtId="0" fontId="17" fillId="4" borderId="7" xfId="0" applyFont="1" applyFill="1" applyBorder="1" applyAlignment="1">
      <alignment shrinkToFit="1"/>
    </xf>
    <xf numFmtId="0" fontId="17" fillId="2" borderId="7" xfId="0" applyFont="1" applyFill="1" applyBorder="1" applyAlignment="1">
      <alignment shrinkToFit="1"/>
    </xf>
    <xf numFmtId="0" fontId="13" fillId="2" borderId="7" xfId="15" applyFill="1" applyBorder="1" applyAlignment="1">
      <alignment vertical="center"/>
    </xf>
    <xf numFmtId="0" fontId="17" fillId="4" borderId="9" xfId="17" applyFont="1" applyFill="1" applyBorder="1" applyAlignment="1">
      <alignment shrinkToFit="1"/>
    </xf>
    <xf numFmtId="0" fontId="17" fillId="2" borderId="9" xfId="15" applyFont="1" applyFill="1" applyBorder="1" applyAlignment="1">
      <alignment vertical="center" shrinkToFit="1"/>
    </xf>
    <xf numFmtId="185" fontId="17" fillId="2" borderId="7" xfId="0" applyNumberFormat="1" applyFont="1" applyFill="1" applyBorder="1" applyAlignment="1">
      <alignment shrinkToFit="1"/>
    </xf>
    <xf numFmtId="176" fontId="6" fillId="2" borderId="11" xfId="11" applyNumberFormat="1" applyFont="1" applyFill="1" applyBorder="1" applyAlignment="1">
      <alignment horizontal="center" vertical="center" wrapText="1"/>
    </xf>
    <xf numFmtId="0" fontId="20" fillId="0" borderId="9" xfId="2" applyFont="1" applyFill="1" applyBorder="1" applyAlignment="1">
      <alignment vertical="center" shrinkToFit="1"/>
    </xf>
    <xf numFmtId="0" fontId="20" fillId="0" borderId="12" xfId="1" applyFont="1" applyFill="1" applyBorder="1" applyAlignment="1" applyProtection="1">
      <alignment vertical="center" shrinkToFit="1"/>
    </xf>
    <xf numFmtId="0" fontId="20" fillId="0" borderId="43" xfId="1" applyFont="1" applyFill="1" applyBorder="1" applyAlignment="1" applyProtection="1">
      <alignment vertical="center" shrinkToFit="1"/>
    </xf>
    <xf numFmtId="0" fontId="35" fillId="0" borderId="12" xfId="2" applyFont="1" applyFill="1" applyBorder="1" applyAlignment="1">
      <alignment vertical="center" shrinkToFit="1"/>
    </xf>
    <xf numFmtId="0" fontId="35" fillId="0" borderId="7" xfId="1" applyFont="1" applyFill="1" applyBorder="1" applyAlignment="1" applyProtection="1">
      <alignment vertical="center" shrinkToFit="1"/>
    </xf>
    <xf numFmtId="0" fontId="35" fillId="0" borderId="15" xfId="1" applyFont="1" applyFill="1" applyBorder="1" applyAlignment="1" applyProtection="1">
      <alignment vertical="center" shrinkToFit="1"/>
    </xf>
    <xf numFmtId="0" fontId="20" fillId="0" borderId="9" xfId="1" applyFont="1" applyFill="1" applyBorder="1" applyAlignment="1" applyProtection="1">
      <alignment vertical="center" shrinkToFit="1"/>
    </xf>
    <xf numFmtId="0" fontId="35" fillId="0" borderId="12" xfId="1" applyFont="1" applyFill="1" applyBorder="1" applyAlignment="1" applyProtection="1">
      <alignment vertical="center" shrinkToFit="1"/>
    </xf>
    <xf numFmtId="0" fontId="35" fillId="0" borderId="13" xfId="2" applyFont="1" applyFill="1" applyBorder="1" applyAlignment="1">
      <alignment vertical="center" shrinkToFit="1"/>
    </xf>
    <xf numFmtId="0" fontId="25" fillId="0" borderId="13" xfId="1" applyFont="1" applyFill="1" applyBorder="1" applyAlignment="1" applyProtection="1">
      <alignment vertical="center" shrinkToFit="1"/>
    </xf>
    <xf numFmtId="0" fontId="35" fillId="0" borderId="13" xfId="1" applyFont="1" applyFill="1" applyBorder="1" applyAlignment="1" applyProtection="1">
      <alignment vertical="center" shrinkToFit="1"/>
    </xf>
    <xf numFmtId="0" fontId="20" fillId="0" borderId="12" xfId="2" applyFont="1" applyFill="1" applyBorder="1" applyAlignment="1">
      <alignment vertical="center" shrinkToFit="1"/>
    </xf>
    <xf numFmtId="0" fontId="35" fillId="0" borderId="7" xfId="2" applyFont="1" applyFill="1" applyBorder="1" applyAlignment="1">
      <alignment vertical="center" shrinkToFit="1"/>
    </xf>
    <xf numFmtId="0" fontId="25" fillId="0" borderId="7" xfId="1" applyFont="1" applyFill="1" applyBorder="1" applyAlignment="1" applyProtection="1">
      <alignment vertical="center" shrinkToFit="1"/>
    </xf>
    <xf numFmtId="0" fontId="35" fillId="0" borderId="29" xfId="1" applyFont="1" applyFill="1" applyBorder="1" applyAlignment="1" applyProtection="1">
      <alignment vertical="center" shrinkToFit="1"/>
    </xf>
    <xf numFmtId="0" fontId="20" fillId="0" borderId="3" xfId="1" applyFont="1" applyFill="1" applyBorder="1" applyAlignment="1" applyProtection="1">
      <alignment horizontal="left" vertical="center" shrinkToFit="1"/>
    </xf>
    <xf numFmtId="0" fontId="35" fillId="0" borderId="7" xfId="1" applyFont="1" applyFill="1" applyBorder="1" applyAlignment="1" applyProtection="1">
      <alignment horizontal="left" vertical="center" shrinkToFit="1"/>
    </xf>
    <xf numFmtId="0" fontId="20" fillId="0" borderId="3" xfId="2" applyFont="1" applyFill="1" applyBorder="1" applyAlignment="1">
      <alignment vertical="center" shrinkToFit="1"/>
    </xf>
    <xf numFmtId="0" fontId="29" fillId="0" borderId="7" xfId="0" applyFont="1" applyFill="1" applyBorder="1" applyAlignment="1">
      <alignment vertical="center" wrapText="1" shrinkToFit="1"/>
    </xf>
    <xf numFmtId="176" fontId="6" fillId="2" borderId="10" xfId="11" applyNumberFormat="1" applyFont="1" applyFill="1" applyBorder="1" applyAlignment="1">
      <alignment horizontal="center" vertical="top" wrapText="1"/>
    </xf>
    <xf numFmtId="0" fontId="2" fillId="2" borderId="0" xfId="15" applyFont="1" applyFill="1" applyBorder="1" applyAlignment="1">
      <alignment horizontal="left" vertical="center"/>
    </xf>
    <xf numFmtId="0" fontId="2" fillId="2" borderId="0" xfId="15" applyFont="1" applyFill="1" applyBorder="1" applyAlignment="1">
      <alignment horizontal="center" vertical="center" textRotation="255" wrapText="1"/>
    </xf>
    <xf numFmtId="183" fontId="10" fillId="3" borderId="5" xfId="15" applyNumberFormat="1" applyFont="1" applyFill="1" applyBorder="1" applyAlignment="1">
      <alignment horizontal="center" vertical="center" shrinkToFit="1"/>
    </xf>
    <xf numFmtId="0" fontId="10" fillId="2" borderId="5" xfId="15" applyFont="1" applyFill="1" applyBorder="1" applyAlignment="1">
      <alignment horizontal="center" vertical="center" shrinkToFit="1"/>
    </xf>
    <xf numFmtId="0" fontId="17" fillId="2" borderId="14" xfId="15" applyFont="1" applyFill="1" applyBorder="1" applyAlignment="1">
      <alignment shrinkToFit="1"/>
    </xf>
    <xf numFmtId="0" fontId="13" fillId="2" borderId="14" xfId="15" applyFill="1" applyBorder="1" applyAlignment="1"/>
    <xf numFmtId="0" fontId="17" fillId="2" borderId="14" xfId="15" applyFont="1" applyFill="1" applyBorder="1" applyAlignment="1">
      <alignment vertical="center" shrinkToFit="1"/>
    </xf>
    <xf numFmtId="0" fontId="17" fillId="2" borderId="2" xfId="0" applyFont="1" applyFill="1" applyBorder="1" applyAlignment="1">
      <alignment shrinkToFit="1"/>
    </xf>
    <xf numFmtId="0" fontId="17" fillId="2" borderId="2" xfId="15" applyFont="1" applyFill="1" applyBorder="1" applyAlignment="1">
      <alignment shrinkToFit="1"/>
    </xf>
    <xf numFmtId="185" fontId="17" fillId="2" borderId="2" xfId="0" applyNumberFormat="1" applyFont="1" applyFill="1" applyBorder="1" applyAlignment="1">
      <alignment shrinkToFit="1"/>
    </xf>
    <xf numFmtId="0" fontId="17" fillId="0" borderId="2" xfId="0" applyFont="1" applyBorder="1" applyAlignment="1">
      <alignment shrinkToFit="1"/>
    </xf>
    <xf numFmtId="0" fontId="17" fillId="2" borderId="2" xfId="15" applyFont="1" applyFill="1" applyBorder="1" applyAlignment="1">
      <alignment vertical="center" shrinkToFit="1"/>
    </xf>
    <xf numFmtId="0" fontId="17" fillId="2" borderId="14" xfId="17" applyFont="1" applyFill="1" applyBorder="1" applyAlignment="1">
      <alignment shrinkToFit="1"/>
    </xf>
    <xf numFmtId="0" fontId="17" fillId="2" borderId="14" xfId="17" applyFont="1" applyFill="1" applyBorder="1" applyAlignment="1">
      <alignment vertical="center" shrinkToFit="1"/>
    </xf>
    <xf numFmtId="0" fontId="17" fillId="4" borderId="14" xfId="17" applyFont="1" applyFill="1" applyBorder="1" applyAlignment="1">
      <alignment shrinkToFit="1"/>
    </xf>
    <xf numFmtId="0" fontId="13" fillId="2" borderId="14" xfId="15" applyFill="1" applyBorder="1"/>
    <xf numFmtId="0" fontId="17" fillId="4" borderId="14" xfId="0" applyFont="1" applyFill="1" applyBorder="1" applyAlignment="1">
      <alignment shrinkToFit="1"/>
    </xf>
    <xf numFmtId="0" fontId="13" fillId="2" borderId="14" xfId="15" applyFill="1" applyBorder="1" applyAlignment="1">
      <alignment vertical="center"/>
    </xf>
    <xf numFmtId="0" fontId="36" fillId="2" borderId="14" xfId="15" applyFont="1" applyFill="1" applyBorder="1" applyAlignment="1">
      <alignment shrinkToFit="1"/>
    </xf>
    <xf numFmtId="0" fontId="36" fillId="2" borderId="14" xfId="15" applyFont="1" applyFill="1" applyBorder="1" applyAlignment="1">
      <alignment vertical="center" shrinkToFit="1"/>
    </xf>
    <xf numFmtId="187" fontId="17" fillId="2" borderId="4" xfId="15" applyNumberFormat="1" applyFont="1" applyFill="1" applyBorder="1" applyAlignment="1">
      <alignment horizontal="center" shrinkToFit="1"/>
    </xf>
    <xf numFmtId="187" fontId="17" fillId="2" borderId="14" xfId="15" applyNumberFormat="1" applyFont="1" applyFill="1" applyBorder="1" applyAlignment="1">
      <alignment horizontal="center" shrinkToFit="1"/>
    </xf>
    <xf numFmtId="187" fontId="17" fillId="2" borderId="2" xfId="15" applyNumberFormat="1" applyFont="1" applyFill="1" applyBorder="1" applyAlignment="1">
      <alignment horizontal="center" shrinkToFit="1"/>
    </xf>
    <xf numFmtId="187" fontId="17" fillId="2" borderId="5" xfId="15" applyNumberFormat="1" applyFont="1" applyFill="1" applyBorder="1" applyAlignment="1">
      <alignment horizontal="center" shrinkToFit="1"/>
    </xf>
    <xf numFmtId="187" fontId="17" fillId="2" borderId="18" xfId="15" applyNumberFormat="1" applyFont="1" applyFill="1" applyBorder="1" applyAlignment="1">
      <alignment horizontal="center" shrinkToFit="1"/>
    </xf>
    <xf numFmtId="187" fontId="17" fillId="2" borderId="22" xfId="15" applyNumberFormat="1" applyFont="1" applyFill="1" applyBorder="1" applyAlignment="1">
      <alignment horizontal="center" shrinkToFit="1"/>
    </xf>
    <xf numFmtId="187" fontId="17" fillId="2" borderId="4" xfId="0" applyNumberFormat="1" applyFont="1" applyFill="1" applyBorder="1" applyAlignment="1">
      <alignment horizontal="center" vertical="center" shrinkToFit="1"/>
    </xf>
    <xf numFmtId="187" fontId="17" fillId="2" borderId="14" xfId="0" applyNumberFormat="1" applyFont="1" applyFill="1" applyBorder="1" applyAlignment="1">
      <alignment horizontal="center" vertical="center" shrinkToFit="1"/>
    </xf>
    <xf numFmtId="187" fontId="17" fillId="2" borderId="2" xfId="0" applyNumberFormat="1" applyFont="1" applyFill="1" applyBorder="1" applyAlignment="1">
      <alignment horizontal="center" vertical="center" shrinkToFit="1"/>
    </xf>
    <xf numFmtId="187" fontId="17" fillId="2" borderId="5" xfId="0" applyNumberFormat="1" applyFont="1" applyFill="1" applyBorder="1" applyAlignment="1">
      <alignment horizontal="center" vertical="center" shrinkToFit="1"/>
    </xf>
    <xf numFmtId="187" fontId="17" fillId="2" borderId="18" xfId="0" applyNumberFormat="1" applyFont="1" applyFill="1" applyBorder="1" applyAlignment="1">
      <alignment horizontal="center" vertical="center" shrinkToFit="1"/>
    </xf>
    <xf numFmtId="187" fontId="17" fillId="2" borderId="22" xfId="0" applyNumberFormat="1" applyFont="1" applyFill="1" applyBorder="1" applyAlignment="1">
      <alignment horizontal="center" vertical="center" shrinkToFit="1"/>
    </xf>
    <xf numFmtId="187" fontId="17" fillId="2" borderId="4" xfId="0" applyNumberFormat="1" applyFont="1" applyFill="1" applyBorder="1" applyAlignment="1">
      <alignment horizontal="center" shrinkToFit="1"/>
    </xf>
    <xf numFmtId="187" fontId="17" fillId="2" borderId="14" xfId="0" applyNumberFormat="1" applyFont="1" applyFill="1" applyBorder="1" applyAlignment="1">
      <alignment horizontal="center" shrinkToFit="1"/>
    </xf>
    <xf numFmtId="187" fontId="17" fillId="2" borderId="2" xfId="0" applyNumberFormat="1" applyFont="1" applyFill="1" applyBorder="1" applyAlignment="1">
      <alignment horizontal="center" shrinkToFit="1"/>
    </xf>
    <xf numFmtId="187" fontId="17" fillId="2" borderId="5" xfId="0" applyNumberFormat="1" applyFont="1" applyFill="1" applyBorder="1" applyAlignment="1">
      <alignment horizontal="center" shrinkToFit="1"/>
    </xf>
    <xf numFmtId="187" fontId="17" fillId="2" borderId="18" xfId="0" applyNumberFormat="1" applyFont="1" applyFill="1" applyBorder="1" applyAlignment="1">
      <alignment horizontal="center" shrinkToFit="1"/>
    </xf>
    <xf numFmtId="187" fontId="17" fillId="2" borderId="22" xfId="0" applyNumberFormat="1" applyFont="1" applyFill="1" applyBorder="1" applyAlignment="1">
      <alignment horizontal="center" shrinkToFit="1"/>
    </xf>
    <xf numFmtId="0" fontId="6" fillId="0" borderId="27" xfId="1" applyFont="1" applyFill="1" applyBorder="1" applyAlignment="1" applyProtection="1">
      <alignment horizontal="center" vertical="center" shrinkToFit="1"/>
    </xf>
    <xf numFmtId="188" fontId="17" fillId="2" borderId="4" xfId="15" applyNumberFormat="1" applyFont="1" applyFill="1" applyBorder="1" applyAlignment="1">
      <alignment horizontal="center" shrinkToFit="1"/>
    </xf>
    <xf numFmtId="190" fontId="17" fillId="2" borderId="4" xfId="15" applyNumberFormat="1" applyFont="1" applyFill="1" applyBorder="1" applyAlignment="1">
      <alignment horizontal="center" shrinkToFit="1"/>
    </xf>
    <xf numFmtId="191" fontId="17" fillId="2" borderId="4" xfId="15" applyNumberFormat="1" applyFont="1" applyFill="1" applyBorder="1" applyAlignment="1">
      <alignment horizontal="center" shrinkToFit="1"/>
    </xf>
    <xf numFmtId="189" fontId="17" fillId="2" borderId="4" xfId="15" applyNumberFormat="1" applyFont="1" applyFill="1" applyBorder="1" applyAlignment="1">
      <alignment horizontal="center" shrinkToFit="1"/>
    </xf>
    <xf numFmtId="0" fontId="18" fillId="2" borderId="2" xfId="15" applyFont="1" applyFill="1" applyBorder="1" applyAlignment="1">
      <alignment horizontal="left" vertical="center"/>
    </xf>
    <xf numFmtId="188" fontId="17" fillId="2" borderId="5" xfId="15" applyNumberFormat="1" applyFont="1" applyFill="1" applyBorder="1" applyAlignment="1">
      <alignment horizontal="center" shrinkToFit="1"/>
    </xf>
    <xf numFmtId="192" fontId="17" fillId="2" borderId="4" xfId="0" applyNumberFormat="1" applyFont="1" applyFill="1" applyBorder="1" applyAlignment="1">
      <alignment horizontal="center" shrinkToFit="1"/>
    </xf>
    <xf numFmtId="191" fontId="17" fillId="2" borderId="4" xfId="0" applyNumberFormat="1" applyFont="1" applyFill="1" applyBorder="1" applyAlignment="1">
      <alignment horizontal="center" shrinkToFit="1"/>
    </xf>
    <xf numFmtId="188" fontId="17" fillId="2" borderId="4" xfId="0" applyNumberFormat="1" applyFont="1" applyFill="1" applyBorder="1" applyAlignment="1">
      <alignment horizontal="center" shrinkToFit="1"/>
    </xf>
    <xf numFmtId="0" fontId="26" fillId="2" borderId="4" xfId="0" applyFont="1" applyFill="1" applyBorder="1" applyAlignment="1">
      <alignment shrinkToFit="1"/>
    </xf>
    <xf numFmtId="0" fontId="38" fillId="2" borderId="4" xfId="15" applyFont="1" applyFill="1" applyBorder="1"/>
    <xf numFmtId="188" fontId="17" fillId="2" borderId="5" xfId="0" applyNumberFormat="1" applyFont="1" applyFill="1" applyBorder="1" applyAlignment="1">
      <alignment horizontal="center" shrinkToFit="1"/>
    </xf>
    <xf numFmtId="0" fontId="17" fillId="2" borderId="4" xfId="15" applyFont="1" applyFill="1" applyBorder="1" applyAlignment="1">
      <alignment horizontal="left" vertical="center" shrinkToFit="1"/>
    </xf>
    <xf numFmtId="191" fontId="17" fillId="2" borderId="5" xfId="0" applyNumberFormat="1" applyFont="1" applyFill="1" applyBorder="1" applyAlignment="1">
      <alignment horizontal="center" shrinkToFit="1"/>
    </xf>
    <xf numFmtId="188" fontId="17" fillId="2" borderId="4" xfId="0" applyNumberFormat="1" applyFont="1" applyFill="1" applyBorder="1" applyAlignment="1">
      <alignment horizontal="center" vertical="center" shrinkToFit="1"/>
    </xf>
    <xf numFmtId="191" fontId="17" fillId="2" borderId="4" xfId="0" applyNumberFormat="1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left" vertical="center" shrinkToFit="1"/>
    </xf>
    <xf numFmtId="189" fontId="17" fillId="2" borderId="2" xfId="0" applyNumberFormat="1" applyFont="1" applyFill="1" applyBorder="1" applyAlignment="1">
      <alignment horizontal="center" vertical="center" shrinkToFit="1"/>
    </xf>
    <xf numFmtId="192" fontId="17" fillId="2" borderId="4" xfId="15" applyNumberFormat="1" applyFont="1" applyFill="1" applyBorder="1" applyAlignment="1">
      <alignment horizontal="center" shrinkToFit="1"/>
    </xf>
    <xf numFmtId="188" fontId="17" fillId="2" borderId="2" xfId="15" applyNumberFormat="1" applyFont="1" applyFill="1" applyBorder="1" applyAlignment="1">
      <alignment horizontal="center" shrinkToFit="1"/>
    </xf>
    <xf numFmtId="0" fontId="17" fillId="2" borderId="2" xfId="0" applyFont="1" applyFill="1" applyBorder="1" applyAlignment="1">
      <alignment horizontal="left" shrinkToFit="1"/>
    </xf>
    <xf numFmtId="185" fontId="17" fillId="2" borderId="4" xfId="0" applyNumberFormat="1" applyFont="1" applyFill="1" applyBorder="1" applyAlignment="1">
      <alignment horizontal="left" shrinkToFit="1"/>
    </xf>
    <xf numFmtId="184" fontId="17" fillId="2" borderId="4" xfId="15" applyNumberFormat="1" applyFont="1" applyFill="1" applyBorder="1" applyAlignment="1">
      <alignment horizontal="left" shrinkToFit="1"/>
    </xf>
    <xf numFmtId="0" fontId="17" fillId="2" borderId="4" xfId="15" applyFont="1" applyFill="1" applyBorder="1" applyAlignment="1">
      <alignment horizontal="left" shrinkToFit="1"/>
    </xf>
    <xf numFmtId="0" fontId="13" fillId="0" borderId="4" xfId="15" applyFill="1" applyBorder="1"/>
    <xf numFmtId="187" fontId="17" fillId="0" borderId="5" xfId="15" applyNumberFormat="1" applyFont="1" applyFill="1" applyBorder="1" applyAlignment="1">
      <alignment horizontal="center" shrinkToFit="1"/>
    </xf>
    <xf numFmtId="0" fontId="17" fillId="0" borderId="7" xfId="15" applyFont="1" applyFill="1" applyBorder="1" applyAlignment="1">
      <alignment shrinkToFit="1"/>
    </xf>
    <xf numFmtId="0" fontId="17" fillId="0" borderId="4" xfId="15" applyFont="1" applyFill="1" applyBorder="1" applyAlignment="1">
      <alignment shrinkToFit="1"/>
    </xf>
    <xf numFmtId="0" fontId="17" fillId="0" borderId="9" xfId="15" applyFont="1" applyFill="1" applyBorder="1" applyAlignment="1">
      <alignment shrinkToFit="1"/>
    </xf>
    <xf numFmtId="0" fontId="16" fillId="0" borderId="14" xfId="15" applyFont="1" applyFill="1" applyBorder="1" applyAlignment="1">
      <alignment horizontal="center" vertical="center" shrinkToFit="1"/>
    </xf>
    <xf numFmtId="0" fontId="36" fillId="0" borderId="14" xfId="15" applyFont="1" applyFill="1" applyBorder="1" applyAlignment="1">
      <alignment shrinkToFit="1"/>
    </xf>
    <xf numFmtId="187" fontId="17" fillId="0" borderId="18" xfId="15" applyNumberFormat="1" applyFont="1" applyFill="1" applyBorder="1" applyAlignment="1">
      <alignment horizontal="center" shrinkToFit="1"/>
    </xf>
    <xf numFmtId="0" fontId="32" fillId="0" borderId="7" xfId="15" applyFont="1" applyFill="1" applyBorder="1" applyAlignment="1">
      <alignment vertical="center"/>
    </xf>
    <xf numFmtId="0" fontId="13" fillId="0" borderId="7" xfId="15" applyFill="1" applyBorder="1"/>
    <xf numFmtId="187" fontId="17" fillId="0" borderId="20" xfId="15" applyNumberFormat="1" applyFont="1" applyFill="1" applyBorder="1" applyAlignment="1">
      <alignment horizontal="center" shrinkToFit="1"/>
    </xf>
    <xf numFmtId="0" fontId="36" fillId="0" borderId="4" xfId="15" applyFont="1" applyFill="1" applyBorder="1" applyAlignment="1">
      <alignment shrinkToFit="1"/>
    </xf>
    <xf numFmtId="1" fontId="17" fillId="2" borderId="4" xfId="0" applyNumberFormat="1" applyFont="1" applyFill="1" applyBorder="1" applyAlignment="1">
      <alignment horizontal="center" shrinkToFit="1"/>
    </xf>
    <xf numFmtId="192" fontId="17" fillId="2" borderId="4" xfId="0" applyNumberFormat="1" applyFont="1" applyFill="1" applyBorder="1" applyAlignment="1">
      <alignment horizontal="center" vertical="center" shrinkToFit="1"/>
    </xf>
    <xf numFmtId="193" fontId="17" fillId="2" borderId="4" xfId="0" applyNumberFormat="1" applyFont="1" applyFill="1" applyBorder="1" applyAlignment="1">
      <alignment vertical="center" shrinkToFit="1"/>
    </xf>
    <xf numFmtId="187" fontId="17" fillId="0" borderId="4" xfId="15" applyNumberFormat="1" applyFont="1" applyFill="1" applyBorder="1" applyAlignment="1">
      <alignment horizontal="center" shrinkToFit="1"/>
    </xf>
    <xf numFmtId="0" fontId="9" fillId="0" borderId="12" xfId="11" applyFont="1" applyFill="1" applyBorder="1" applyAlignment="1">
      <alignment vertical="center" shrinkToFit="1"/>
    </xf>
    <xf numFmtId="0" fontId="9" fillId="0" borderId="26" xfId="11" applyFont="1" applyFill="1" applyBorder="1" applyAlignment="1">
      <alignment vertical="center" shrinkToFit="1"/>
    </xf>
    <xf numFmtId="0" fontId="9" fillId="0" borderId="9" xfId="11" applyFont="1" applyFill="1" applyBorder="1" applyAlignment="1">
      <alignment vertical="center" shrinkToFit="1"/>
    </xf>
    <xf numFmtId="0" fontId="9" fillId="0" borderId="21" xfId="11" applyFont="1" applyFill="1" applyBorder="1" applyAlignment="1">
      <alignment vertical="center" shrinkToFit="1"/>
    </xf>
    <xf numFmtId="0" fontId="6" fillId="0" borderId="13" xfId="11" applyFont="1" applyFill="1" applyBorder="1" applyAlignment="1">
      <alignment vertical="center" shrinkToFit="1"/>
    </xf>
    <xf numFmtId="0" fontId="9" fillId="0" borderId="3" xfId="11" applyFont="1" applyFill="1" applyBorder="1" applyAlignment="1">
      <alignment vertical="center" shrinkToFit="1"/>
    </xf>
    <xf numFmtId="0" fontId="9" fillId="0" borderId="42" xfId="11" applyFont="1" applyFill="1" applyBorder="1" applyAlignment="1">
      <alignment vertical="center" shrinkToFit="1"/>
    </xf>
    <xf numFmtId="0" fontId="20" fillId="0" borderId="3" xfId="1" applyFont="1" applyFill="1" applyBorder="1" applyAlignment="1" applyProtection="1">
      <alignment vertical="center" shrinkToFit="1"/>
    </xf>
    <xf numFmtId="192" fontId="17" fillId="2" borderId="22" xfId="0" applyNumberFormat="1" applyFont="1" applyFill="1" applyBorder="1" applyAlignment="1">
      <alignment horizontal="center" shrinkToFit="1"/>
    </xf>
    <xf numFmtId="0" fontId="30" fillId="0" borderId="4" xfId="0" applyFont="1" applyFill="1" applyBorder="1" applyAlignment="1">
      <alignment vertical="center"/>
    </xf>
    <xf numFmtId="0" fontId="15" fillId="2" borderId="9" xfId="15" applyFont="1" applyFill="1" applyBorder="1" applyAlignment="1">
      <alignment horizontal="center" vertical="center" shrinkToFit="1"/>
    </xf>
    <xf numFmtId="0" fontId="10" fillId="2" borderId="9" xfId="15" applyFont="1" applyFill="1" applyBorder="1" applyAlignment="1">
      <alignment horizontal="center" vertical="center" shrinkToFit="1"/>
    </xf>
    <xf numFmtId="0" fontId="16" fillId="2" borderId="12" xfId="15" applyFont="1" applyFill="1" applyBorder="1" applyAlignment="1">
      <alignment horizontal="center" vertical="center" textRotation="255" shrinkToFit="1"/>
    </xf>
    <xf numFmtId="0" fontId="16" fillId="2" borderId="13" xfId="15" applyFont="1" applyFill="1" applyBorder="1" applyAlignment="1">
      <alignment horizontal="center" vertical="center" textRotation="255" shrinkToFit="1"/>
    </xf>
    <xf numFmtId="0" fontId="16" fillId="2" borderId="9" xfId="17" applyFont="1" applyFill="1" applyBorder="1" applyAlignment="1">
      <alignment horizontal="center" vertical="center" textRotation="255" shrinkToFit="1"/>
    </xf>
    <xf numFmtId="0" fontId="16" fillId="2" borderId="12" xfId="17" applyFont="1" applyFill="1" applyBorder="1" applyAlignment="1">
      <alignment horizontal="center" vertical="center" textRotation="255" shrinkToFit="1"/>
    </xf>
    <xf numFmtId="0" fontId="16" fillId="2" borderId="13" xfId="17" applyFont="1" applyFill="1" applyBorder="1" applyAlignment="1">
      <alignment horizontal="center" vertical="center" textRotation="255" shrinkToFit="1"/>
    </xf>
    <xf numFmtId="0" fontId="16" fillId="2" borderId="3" xfId="15" applyFont="1" applyFill="1" applyBorder="1" applyAlignment="1">
      <alignment horizontal="center" vertical="center" textRotation="255" shrinkToFit="1"/>
    </xf>
    <xf numFmtId="0" fontId="15" fillId="2" borderId="7" xfId="15" applyFont="1" applyFill="1" applyBorder="1" applyAlignment="1">
      <alignment horizontal="center" vertical="center" textRotation="255" shrinkToFit="1"/>
    </xf>
    <xf numFmtId="0" fontId="16" fillId="0" borderId="12" xfId="15" applyFont="1" applyFill="1" applyBorder="1" applyAlignment="1">
      <alignment horizontal="center" vertical="center" textRotation="255" shrinkToFit="1"/>
    </xf>
    <xf numFmtId="0" fontId="16" fillId="0" borderId="13" xfId="15" applyFont="1" applyFill="1" applyBorder="1" applyAlignment="1">
      <alignment horizontal="center" vertical="center" textRotation="255" shrinkToFit="1"/>
    </xf>
    <xf numFmtId="0" fontId="16" fillId="0" borderId="9" xfId="15" applyFont="1" applyFill="1" applyBorder="1" applyAlignment="1">
      <alignment horizontal="center" vertical="center" textRotation="255" shrinkToFit="1"/>
    </xf>
    <xf numFmtId="0" fontId="16" fillId="0" borderId="9" xfId="17" applyFont="1" applyFill="1" applyBorder="1" applyAlignment="1">
      <alignment horizontal="center" vertical="center" textRotation="255" shrinkToFit="1"/>
    </xf>
    <xf numFmtId="0" fontId="16" fillId="0" borderId="12" xfId="17" applyFont="1" applyFill="1" applyBorder="1" applyAlignment="1">
      <alignment horizontal="center" vertical="center" textRotation="255" shrinkToFit="1"/>
    </xf>
    <xf numFmtId="0" fontId="16" fillId="0" borderId="13" xfId="17" applyFont="1" applyFill="1" applyBorder="1" applyAlignment="1">
      <alignment horizontal="center" vertical="center" textRotation="255" shrinkToFit="1"/>
    </xf>
    <xf numFmtId="0" fontId="16" fillId="2" borderId="30" xfId="15" applyFont="1" applyFill="1" applyBorder="1" applyAlignment="1">
      <alignment horizontal="center" vertical="center" textRotation="255" shrinkToFit="1"/>
    </xf>
    <xf numFmtId="0" fontId="16" fillId="2" borderId="35" xfId="15" applyFont="1" applyFill="1" applyBorder="1" applyAlignment="1">
      <alignment horizontal="center" vertical="center" textRotation="255" shrinkToFit="1"/>
    </xf>
    <xf numFmtId="187" fontId="17" fillId="0" borderId="4" xfId="0" applyNumberFormat="1" applyFont="1" applyFill="1" applyBorder="1" applyAlignment="1">
      <alignment horizontal="center" vertical="center" shrinkToFit="1"/>
    </xf>
    <xf numFmtId="187" fontId="17" fillId="0" borderId="14" xfId="0" applyNumberFormat="1" applyFont="1" applyFill="1" applyBorder="1" applyAlignment="1">
      <alignment horizontal="center" vertical="center" shrinkToFit="1"/>
    </xf>
    <xf numFmtId="0" fontId="15" fillId="2" borderId="48" xfId="15" applyFont="1" applyFill="1" applyBorder="1" applyAlignment="1">
      <alignment horizontal="center" vertical="center" textRotation="255" shrinkToFit="1"/>
    </xf>
    <xf numFmtId="0" fontId="15" fillId="2" borderId="49" xfId="15" applyFont="1" applyFill="1" applyBorder="1" applyAlignment="1">
      <alignment horizontal="center" vertical="center" textRotation="255" shrinkToFit="1"/>
    </xf>
    <xf numFmtId="0" fontId="16" fillId="2" borderId="37" xfId="15" applyFont="1" applyFill="1" applyBorder="1" applyAlignment="1">
      <alignment horizontal="center" vertical="center" textRotation="255" shrinkToFit="1"/>
    </xf>
    <xf numFmtId="0" fontId="15" fillId="2" borderId="50" xfId="15" applyFont="1" applyFill="1" applyBorder="1" applyAlignment="1">
      <alignment horizontal="center" vertical="center" textRotation="255" shrinkToFit="1"/>
    </xf>
    <xf numFmtId="0" fontId="15" fillId="2" borderId="0" xfId="15" applyFont="1" applyFill="1" applyBorder="1" applyAlignment="1">
      <alignment horizontal="center" vertical="center" textRotation="255" shrinkToFit="1"/>
    </xf>
    <xf numFmtId="0" fontId="15" fillId="2" borderId="36" xfId="15" applyFont="1" applyFill="1" applyBorder="1" applyAlignment="1">
      <alignment horizontal="center" vertical="center" textRotation="255" shrinkToFit="1"/>
    </xf>
    <xf numFmtId="0" fontId="16" fillId="2" borderId="31" xfId="15" applyFont="1" applyFill="1" applyBorder="1" applyAlignment="1">
      <alignment horizontal="center" vertical="center" textRotation="255" shrinkToFit="1"/>
    </xf>
    <xf numFmtId="0" fontId="17" fillId="0" borderId="4" xfId="0" applyFont="1" applyFill="1" applyBorder="1" applyAlignment="1">
      <alignment shrinkToFit="1"/>
    </xf>
    <xf numFmtId="0" fontId="9" fillId="0" borderId="12" xfId="2" applyFont="1" applyFill="1" applyBorder="1" applyAlignment="1">
      <alignment vertical="center" shrinkToFit="1"/>
    </xf>
    <xf numFmtId="0" fontId="9" fillId="0" borderId="12" xfId="1" applyFont="1" applyFill="1" applyBorder="1" applyAlignment="1" applyProtection="1">
      <alignment vertical="center" shrinkToFit="1"/>
    </xf>
    <xf numFmtId="0" fontId="6" fillId="0" borderId="7" xfId="2" applyFont="1" applyFill="1" applyBorder="1" applyAlignment="1">
      <alignment vertical="center" shrinkToFit="1"/>
    </xf>
    <xf numFmtId="0" fontId="6" fillId="0" borderId="7" xfId="1" applyFont="1" applyFill="1" applyBorder="1" applyAlignment="1" applyProtection="1">
      <alignment vertical="center" shrinkToFit="1"/>
    </xf>
    <xf numFmtId="0" fontId="9" fillId="0" borderId="12" xfId="0" applyFont="1" applyFill="1" applyBorder="1" applyAlignment="1">
      <alignment vertical="center" wrapText="1" shrinkToFit="1"/>
    </xf>
    <xf numFmtId="0" fontId="20" fillId="5" borderId="9" xfId="1" applyFont="1" applyFill="1" applyBorder="1" applyAlignment="1" applyProtection="1">
      <alignment vertical="center" shrinkToFit="1"/>
    </xf>
    <xf numFmtId="0" fontId="20" fillId="5" borderId="12" xfId="1" applyFont="1" applyFill="1" applyBorder="1" applyAlignment="1" applyProtection="1">
      <alignment vertical="center" shrinkToFit="1"/>
    </xf>
    <xf numFmtId="0" fontId="35" fillId="5" borderId="7" xfId="1" applyFont="1" applyFill="1" applyBorder="1" applyAlignment="1" applyProtection="1">
      <alignment vertical="center" shrinkToFit="1"/>
    </xf>
    <xf numFmtId="0" fontId="20" fillId="0" borderId="12" xfId="1" applyFont="1" applyFill="1" applyBorder="1" applyAlignment="1" applyProtection="1">
      <alignment horizontal="left" vertical="center" shrinkToFit="1"/>
    </xf>
    <xf numFmtId="0" fontId="35" fillId="5" borderId="12" xfId="1" applyFont="1" applyFill="1" applyBorder="1" applyAlignment="1" applyProtection="1">
      <alignment vertical="center" shrinkToFit="1"/>
    </xf>
    <xf numFmtId="0" fontId="9" fillId="6" borderId="12" xfId="11" applyFont="1" applyFill="1" applyBorder="1" applyAlignment="1">
      <alignment vertical="center" shrinkToFit="1"/>
    </xf>
    <xf numFmtId="0" fontId="2" fillId="6" borderId="12" xfId="1" applyFont="1" applyFill="1" applyBorder="1" applyAlignment="1" applyProtection="1">
      <alignment vertical="center" shrinkToFit="1"/>
    </xf>
    <xf numFmtId="0" fontId="2" fillId="6" borderId="3" xfId="1" applyFont="1" applyFill="1" applyBorder="1" applyAlignment="1" applyProtection="1">
      <alignment vertical="center" shrinkToFit="1"/>
    </xf>
    <xf numFmtId="0" fontId="9" fillId="6" borderId="26" xfId="11" applyFont="1" applyFill="1" applyBorder="1" applyAlignment="1">
      <alignment vertical="center" shrinkToFit="1"/>
    </xf>
    <xf numFmtId="0" fontId="6" fillId="6" borderId="7" xfId="11" applyFont="1" applyFill="1" applyBorder="1" applyAlignment="1">
      <alignment vertical="center" shrinkToFit="1"/>
    </xf>
    <xf numFmtId="0" fontId="35" fillId="6" borderId="7" xfId="1" applyFont="1" applyFill="1" applyBorder="1" applyAlignment="1" applyProtection="1">
      <alignment vertical="center" shrinkToFit="1"/>
    </xf>
    <xf numFmtId="0" fontId="28" fillId="6" borderId="7" xfId="1" applyFont="1" applyFill="1" applyBorder="1" applyAlignment="1" applyProtection="1">
      <alignment vertical="center" shrinkToFit="1"/>
    </xf>
    <xf numFmtId="0" fontId="6" fillId="6" borderId="20" xfId="11" applyFont="1" applyFill="1" applyBorder="1" applyAlignment="1">
      <alignment vertical="center" shrinkToFit="1"/>
    </xf>
    <xf numFmtId="0" fontId="9" fillId="6" borderId="9" xfId="11" applyFont="1" applyFill="1" applyBorder="1" applyAlignment="1">
      <alignment vertical="center" shrinkToFit="1"/>
    </xf>
    <xf numFmtId="0" fontId="20" fillId="6" borderId="9" xfId="2" applyFont="1" applyFill="1" applyBorder="1" applyAlignment="1">
      <alignment vertical="center" shrinkToFit="1"/>
    </xf>
    <xf numFmtId="0" fontId="20" fillId="6" borderId="12" xfId="1" applyFont="1" applyFill="1" applyBorder="1" applyAlignment="1" applyProtection="1">
      <alignment vertical="center" shrinkToFit="1"/>
    </xf>
    <xf numFmtId="0" fontId="20" fillId="6" borderId="43" xfId="1" applyFont="1" applyFill="1" applyBorder="1" applyAlignment="1" applyProtection="1">
      <alignment vertical="center" shrinkToFit="1"/>
    </xf>
    <xf numFmtId="0" fontId="9" fillId="6" borderId="21" xfId="11" applyFont="1" applyFill="1" applyBorder="1" applyAlignment="1">
      <alignment vertical="center" shrinkToFit="1"/>
    </xf>
    <xf numFmtId="0" fontId="35" fillId="6" borderId="12" xfId="2" applyFont="1" applyFill="1" applyBorder="1" applyAlignment="1">
      <alignment vertical="center" shrinkToFit="1"/>
    </xf>
    <xf numFmtId="0" fontId="35" fillId="6" borderId="15" xfId="1" applyFont="1" applyFill="1" applyBorder="1" applyAlignment="1" applyProtection="1">
      <alignment vertical="center" shrinkToFit="1"/>
    </xf>
    <xf numFmtId="0" fontId="9" fillId="6" borderId="0" xfId="11" applyFont="1" applyFill="1" applyBorder="1" applyAlignment="1">
      <alignment vertical="center" shrinkToFit="1"/>
    </xf>
    <xf numFmtId="0" fontId="6" fillId="6" borderId="0" xfId="11" applyFont="1" applyFill="1" applyBorder="1" applyAlignment="1">
      <alignment vertical="center" shrinkToFit="1"/>
    </xf>
    <xf numFmtId="0" fontId="6" fillId="2" borderId="39" xfId="2" applyNumberFormat="1" applyFont="1" applyFill="1" applyBorder="1" applyAlignment="1">
      <alignment horizontal="center"/>
    </xf>
    <xf numFmtId="0" fontId="6" fillId="2" borderId="14" xfId="2" applyNumberFormat="1" applyFont="1" applyFill="1" applyBorder="1" applyAlignment="1">
      <alignment horizontal="center"/>
    </xf>
    <xf numFmtId="49" fontId="6" fillId="2" borderId="14" xfId="2" applyNumberFormat="1" applyFont="1" applyFill="1" applyBorder="1" applyAlignment="1">
      <alignment horizontal="center"/>
    </xf>
    <xf numFmtId="49" fontId="6" fillId="2" borderId="18" xfId="2" applyNumberFormat="1" applyFont="1" applyFill="1" applyBorder="1" applyAlignment="1">
      <alignment horizontal="center"/>
    </xf>
    <xf numFmtId="185" fontId="31" fillId="2" borderId="20" xfId="11" applyNumberFormat="1" applyFont="1" applyFill="1" applyBorder="1" applyAlignment="1">
      <alignment horizontal="center" vertical="center" wrapText="1"/>
    </xf>
    <xf numFmtId="185" fontId="31" fillId="2" borderId="21" xfId="11" applyNumberFormat="1" applyFont="1" applyFill="1" applyBorder="1" applyAlignment="1">
      <alignment horizontal="center" vertical="center" wrapText="1"/>
    </xf>
    <xf numFmtId="185" fontId="31" fillId="2" borderId="5" xfId="11" applyNumberFormat="1" applyFont="1" applyFill="1" applyBorder="1" applyAlignment="1">
      <alignment horizontal="center" vertical="center" wrapText="1"/>
    </xf>
    <xf numFmtId="0" fontId="20" fillId="0" borderId="4" xfId="1" applyFont="1" applyFill="1" applyBorder="1" applyAlignment="1" applyProtection="1">
      <alignment horizontal="center" vertical="center" shrinkToFit="1"/>
    </xf>
    <xf numFmtId="0" fontId="35" fillId="0" borderId="4" xfId="2" applyFont="1" applyFill="1" applyBorder="1" applyAlignment="1">
      <alignment horizontal="center" vertical="center" shrinkToFit="1"/>
    </xf>
    <xf numFmtId="0" fontId="20" fillId="0" borderId="9" xfId="1" applyFont="1" applyFill="1" applyBorder="1" applyAlignment="1" applyProtection="1">
      <alignment horizontal="center" vertical="center" shrinkToFit="1"/>
    </xf>
    <xf numFmtId="0" fontId="20" fillId="0" borderId="7" xfId="1" applyFont="1" applyFill="1" applyBorder="1" applyAlignment="1" applyProtection="1">
      <alignment horizontal="center" vertical="center" shrinkToFit="1"/>
    </xf>
    <xf numFmtId="0" fontId="9" fillId="0" borderId="4" xfId="2" applyFont="1" applyFill="1" applyBorder="1" applyAlignment="1">
      <alignment horizontal="center" vertical="center" shrinkToFit="1"/>
    </xf>
    <xf numFmtId="0" fontId="31" fillId="2" borderId="30" xfId="11" applyFont="1" applyFill="1" applyBorder="1" applyAlignment="1">
      <alignment horizontal="center" vertical="center" wrapText="1"/>
    </xf>
    <xf numFmtId="0" fontId="31" fillId="2" borderId="36" xfId="11" applyFont="1" applyFill="1" applyBorder="1" applyAlignment="1">
      <alignment horizontal="center" vertical="center" wrapText="1"/>
    </xf>
    <xf numFmtId="0" fontId="31" fillId="2" borderId="7" xfId="11" applyFont="1" applyFill="1" applyBorder="1" applyAlignment="1">
      <alignment horizontal="center" vertical="center" wrapText="1"/>
    </xf>
    <xf numFmtId="0" fontId="31" fillId="2" borderId="9" xfId="11" applyFont="1" applyFill="1" applyBorder="1" applyAlignment="1">
      <alignment horizontal="center" vertical="center" wrapText="1"/>
    </xf>
    <xf numFmtId="0" fontId="31" fillId="2" borderId="4" xfId="11" applyFont="1" applyFill="1" applyBorder="1" applyAlignment="1">
      <alignment horizontal="center" vertical="center" wrapText="1"/>
    </xf>
    <xf numFmtId="0" fontId="31" fillId="2" borderId="12" xfId="11" applyFont="1" applyFill="1" applyBorder="1" applyAlignment="1">
      <alignment horizontal="center" vertical="center" wrapText="1"/>
    </xf>
    <xf numFmtId="0" fontId="35" fillId="0" borderId="14" xfId="2" applyFont="1" applyFill="1" applyBorder="1" applyAlignment="1">
      <alignment horizontal="center" vertical="center" shrinkToFit="1"/>
    </xf>
    <xf numFmtId="0" fontId="20" fillId="0" borderId="9" xfId="2" applyFont="1" applyFill="1" applyBorder="1" applyAlignment="1">
      <alignment horizontal="center" vertical="center" shrinkToFit="1"/>
    </xf>
    <xf numFmtId="0" fontId="20" fillId="0" borderId="13" xfId="2" applyFont="1" applyFill="1" applyBorder="1" applyAlignment="1">
      <alignment horizontal="center" vertical="center" shrinkToFit="1"/>
    </xf>
    <xf numFmtId="0" fontId="31" fillId="2" borderId="14" xfId="11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49" fontId="6" fillId="2" borderId="14" xfId="2" applyNumberFormat="1" applyFont="1" applyFill="1" applyBorder="1" applyAlignment="1">
      <alignment horizontal="center" vertical="center" shrinkToFit="1"/>
    </xf>
    <xf numFmtId="0" fontId="9" fillId="0" borderId="7" xfId="1" applyFont="1" applyFill="1" applyBorder="1" applyAlignment="1" applyProtection="1">
      <alignment horizontal="center" vertical="center" shrinkToFit="1"/>
    </xf>
    <xf numFmtId="0" fontId="9" fillId="0" borderId="14" xfId="1" applyFont="1" applyFill="1" applyBorder="1" applyAlignment="1" applyProtection="1">
      <alignment horizontal="center" vertical="center" shrinkToFit="1"/>
    </xf>
    <xf numFmtId="0" fontId="6" fillId="2" borderId="2" xfId="2" applyFont="1" applyFill="1" applyBorder="1" applyAlignment="1">
      <alignment horizontal="center" shrinkToFit="1"/>
    </xf>
    <xf numFmtId="0" fontId="6" fillId="2" borderId="2" xfId="2" applyFont="1" applyFill="1" applyBorder="1" applyAlignment="1">
      <alignment horizontal="center" vertical="center" shrinkToFit="1"/>
    </xf>
    <xf numFmtId="0" fontId="9" fillId="5" borderId="4" xfId="2" applyFont="1" applyFill="1" applyBorder="1" applyAlignment="1">
      <alignment horizontal="center" vertical="center" shrinkToFit="1"/>
    </xf>
    <xf numFmtId="49" fontId="6" fillId="2" borderId="4" xfId="2" applyNumberFormat="1" applyFont="1" applyFill="1" applyBorder="1" applyAlignment="1">
      <alignment horizontal="center" vertical="center" shrinkToFit="1"/>
    </xf>
    <xf numFmtId="0" fontId="33" fillId="2" borderId="32" xfId="2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6" fillId="2" borderId="33" xfId="2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20" fillId="0" borderId="2" xfId="1" applyFont="1" applyFill="1" applyBorder="1" applyAlignment="1" applyProtection="1">
      <alignment horizontal="center" vertical="center" shrinkToFit="1"/>
    </xf>
    <xf numFmtId="0" fontId="20" fillId="0" borderId="3" xfId="1" applyFont="1" applyFill="1" applyBorder="1" applyAlignment="1" applyProtection="1">
      <alignment horizontal="center" vertical="center" shrinkToFit="1"/>
    </xf>
    <xf numFmtId="185" fontId="31" fillId="2" borderId="26" xfId="11" applyNumberFormat="1" applyFont="1" applyFill="1" applyBorder="1" applyAlignment="1">
      <alignment horizontal="center" vertical="center" wrapText="1"/>
    </xf>
    <xf numFmtId="0" fontId="20" fillId="6" borderId="4" xfId="1" applyFont="1" applyFill="1" applyBorder="1" applyAlignment="1" applyProtection="1">
      <alignment horizontal="center" vertical="center" shrinkToFit="1"/>
    </xf>
    <xf numFmtId="0" fontId="35" fillId="6" borderId="4" xfId="2" applyFont="1" applyFill="1" applyBorder="1" applyAlignment="1">
      <alignment horizontal="center" vertical="center" shrinkToFit="1"/>
    </xf>
    <xf numFmtId="0" fontId="20" fillId="6" borderId="9" xfId="1" applyFont="1" applyFill="1" applyBorder="1" applyAlignment="1" applyProtection="1">
      <alignment horizontal="center" vertical="center" shrinkToFit="1"/>
    </xf>
    <xf numFmtId="0" fontId="20" fillId="6" borderId="7" xfId="1" applyFont="1" applyFill="1" applyBorder="1" applyAlignment="1" applyProtection="1">
      <alignment horizontal="center" vertical="center" shrinkToFit="1"/>
    </xf>
    <xf numFmtId="0" fontId="9" fillId="6" borderId="4" xfId="2" applyFont="1" applyFill="1" applyBorder="1" applyAlignment="1">
      <alignment horizontal="center" vertical="center" shrinkToFit="1"/>
    </xf>
    <xf numFmtId="0" fontId="31" fillId="2" borderId="35" xfId="11" applyFont="1" applyFill="1" applyBorder="1" applyAlignment="1">
      <alignment horizontal="center" vertical="center" wrapText="1"/>
    </xf>
    <xf numFmtId="0" fontId="2" fillId="6" borderId="3" xfId="1" applyFont="1" applyFill="1" applyBorder="1" applyAlignment="1" applyProtection="1">
      <alignment horizontal="center" vertical="center" shrinkToFit="1"/>
    </xf>
    <xf numFmtId="0" fontId="2" fillId="6" borderId="7" xfId="1" applyFont="1" applyFill="1" applyBorder="1" applyAlignment="1" applyProtection="1">
      <alignment horizontal="center" vertical="center" shrinkToFit="1"/>
    </xf>
    <xf numFmtId="0" fontId="27" fillId="6" borderId="3" xfId="11" applyFont="1" applyFill="1" applyBorder="1" applyAlignment="1">
      <alignment horizontal="center" vertical="center" wrapText="1"/>
    </xf>
    <xf numFmtId="0" fontId="27" fillId="6" borderId="7" xfId="11" applyFont="1" applyFill="1" applyBorder="1" applyAlignment="1">
      <alignment horizontal="center" vertical="center" wrapText="1"/>
    </xf>
    <xf numFmtId="0" fontId="20" fillId="0" borderId="16" xfId="1" applyFont="1" applyFill="1" applyBorder="1" applyAlignment="1" applyProtection="1">
      <alignment horizontal="center" vertical="center" shrinkToFit="1"/>
    </xf>
    <xf numFmtId="0" fontId="20" fillId="0" borderId="30" xfId="1" applyFont="1" applyFill="1" applyBorder="1" applyAlignment="1" applyProtection="1">
      <alignment horizontal="center" vertical="center" shrinkToFit="1"/>
    </xf>
    <xf numFmtId="0" fontId="31" fillId="2" borderId="13" xfId="11" applyFont="1" applyFill="1" applyBorder="1" applyAlignment="1">
      <alignment horizontal="center" vertical="center" wrapText="1"/>
    </xf>
    <xf numFmtId="185" fontId="31" fillId="2" borderId="18" xfId="11" applyNumberFormat="1" applyFont="1" applyFill="1" applyBorder="1" applyAlignment="1">
      <alignment horizontal="center" vertical="center" wrapText="1"/>
    </xf>
    <xf numFmtId="0" fontId="39" fillId="0" borderId="12" xfId="1" applyFont="1" applyFill="1" applyBorder="1" applyAlignment="1" applyProtection="1">
      <alignment horizontal="center" vertical="center" shrinkToFit="1"/>
    </xf>
    <xf numFmtId="0" fontId="39" fillId="0" borderId="7" xfId="1" applyFont="1" applyFill="1" applyBorder="1" applyAlignment="1" applyProtection="1">
      <alignment horizontal="center" vertical="center" shrinkToFit="1"/>
    </xf>
    <xf numFmtId="0" fontId="31" fillId="2" borderId="31" xfId="11" applyFont="1" applyFill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shrinkToFit="1"/>
    </xf>
    <xf numFmtId="0" fontId="9" fillId="0" borderId="4" xfId="1" applyFont="1" applyFill="1" applyBorder="1" applyAlignment="1" applyProtection="1">
      <alignment horizontal="center" vertical="center" shrinkToFit="1"/>
    </xf>
    <xf numFmtId="0" fontId="6" fillId="0" borderId="14" xfId="2" applyFont="1" applyFill="1" applyBorder="1" applyAlignment="1">
      <alignment horizontal="center" vertical="center" shrinkToFit="1"/>
    </xf>
    <xf numFmtId="0" fontId="20" fillId="0" borderId="12" xfId="1" applyFont="1" applyFill="1" applyBorder="1" applyAlignment="1" applyProtection="1">
      <alignment horizontal="center" vertical="center" shrinkToFit="1"/>
    </xf>
    <xf numFmtId="0" fontId="20" fillId="5" borderId="4" xfId="1" applyFont="1" applyFill="1" applyBorder="1" applyAlignment="1" applyProtection="1">
      <alignment horizontal="center" vertical="center" shrinkToFit="1"/>
    </xf>
    <xf numFmtId="0" fontId="35" fillId="5" borderId="4" xfId="2" applyFont="1" applyFill="1" applyBorder="1" applyAlignment="1">
      <alignment horizontal="center" vertical="center" shrinkToFit="1"/>
    </xf>
    <xf numFmtId="0" fontId="20" fillId="5" borderId="9" xfId="1" applyFont="1" applyFill="1" applyBorder="1" applyAlignment="1" applyProtection="1">
      <alignment horizontal="center" vertical="center" shrinkToFit="1"/>
    </xf>
    <xf numFmtId="0" fontId="20" fillId="5" borderId="7" xfId="1" applyFont="1" applyFill="1" applyBorder="1" applyAlignment="1" applyProtection="1">
      <alignment horizontal="center" vertical="center" shrinkToFit="1"/>
    </xf>
    <xf numFmtId="0" fontId="31" fillId="2" borderId="2" xfId="11" applyFont="1" applyFill="1" applyBorder="1" applyAlignment="1">
      <alignment horizontal="center" vertical="center" wrapText="1"/>
    </xf>
    <xf numFmtId="0" fontId="31" fillId="2" borderId="3" xfId="11" applyFont="1" applyFill="1" applyBorder="1" applyAlignment="1">
      <alignment horizontal="center" vertical="center" wrapText="1"/>
    </xf>
    <xf numFmtId="185" fontId="31" fillId="2" borderId="22" xfId="11" applyNumberFormat="1" applyFont="1" applyFill="1" applyBorder="1" applyAlignment="1">
      <alignment horizontal="center" vertical="center" wrapText="1"/>
    </xf>
    <xf numFmtId="0" fontId="31" fillId="2" borderId="37" xfId="11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top" shrinkToFit="1"/>
    </xf>
    <xf numFmtId="0" fontId="6" fillId="0" borderId="27" xfId="1" applyFont="1" applyFill="1" applyBorder="1" applyAlignment="1" applyProtection="1">
      <alignment horizontal="center" vertical="center" shrinkToFit="1"/>
    </xf>
    <xf numFmtId="0" fontId="31" fillId="2" borderId="11" xfId="11" applyFont="1" applyFill="1" applyBorder="1" applyAlignment="1">
      <alignment horizontal="center" vertical="center" wrapText="1"/>
    </xf>
    <xf numFmtId="0" fontId="31" fillId="2" borderId="6" xfId="11" applyFont="1" applyFill="1" applyBorder="1" applyAlignment="1">
      <alignment horizontal="center" vertical="center" wrapText="1"/>
    </xf>
    <xf numFmtId="0" fontId="9" fillId="0" borderId="17" xfId="1" applyFont="1" applyFill="1" applyBorder="1" applyAlignment="1" applyProtection="1">
      <alignment horizontal="center" vertical="center" shrinkToFit="1"/>
    </xf>
    <xf numFmtId="0" fontId="6" fillId="0" borderId="17" xfId="2" applyFont="1" applyFill="1" applyBorder="1" applyAlignment="1">
      <alignment horizontal="center" vertical="center" shrinkToFit="1"/>
    </xf>
    <xf numFmtId="0" fontId="9" fillId="0" borderId="12" xfId="2" applyFont="1" applyFill="1" applyBorder="1" applyAlignment="1">
      <alignment horizontal="center" vertical="center" shrinkToFit="1"/>
    </xf>
    <xf numFmtId="0" fontId="9" fillId="0" borderId="7" xfId="2" applyFont="1" applyFill="1" applyBorder="1" applyAlignment="1">
      <alignment horizontal="center" vertical="center" shrinkToFit="1"/>
    </xf>
    <xf numFmtId="0" fontId="39" fillId="0" borderId="13" xfId="1" applyFont="1" applyFill="1" applyBorder="1" applyAlignment="1" applyProtection="1">
      <alignment horizontal="center" vertical="center" shrinkToFit="1"/>
    </xf>
    <xf numFmtId="0" fontId="6" fillId="2" borderId="38" xfId="2" applyFont="1" applyFill="1" applyBorder="1" applyAlignment="1">
      <alignment horizontal="center" shrinkToFit="1"/>
    </xf>
    <xf numFmtId="0" fontId="6" fillId="2" borderId="17" xfId="2" applyNumberFormat="1" applyFont="1" applyFill="1" applyBorder="1" applyAlignment="1">
      <alignment horizontal="center"/>
    </xf>
    <xf numFmtId="0" fontId="6" fillId="2" borderId="4" xfId="2" applyNumberFormat="1" applyFont="1" applyFill="1" applyBorder="1" applyAlignment="1">
      <alignment horizontal="center"/>
    </xf>
    <xf numFmtId="0" fontId="31" fillId="2" borderId="8" xfId="11" applyFont="1" applyFill="1" applyBorder="1" applyAlignment="1">
      <alignment horizontal="center" vertical="center" wrapText="1"/>
    </xf>
    <xf numFmtId="0" fontId="31" fillId="2" borderId="10" xfId="1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/>
    </xf>
    <xf numFmtId="49" fontId="6" fillId="2" borderId="5" xfId="2" applyNumberFormat="1" applyFont="1" applyFill="1" applyBorder="1" applyAlignment="1">
      <alignment horizontal="center"/>
    </xf>
    <xf numFmtId="0" fontId="6" fillId="2" borderId="22" xfId="2" applyFont="1" applyFill="1" applyBorder="1" applyAlignment="1">
      <alignment horizontal="center" vertical="center" shrinkToFit="1"/>
    </xf>
    <xf numFmtId="0" fontId="6" fillId="2" borderId="47" xfId="1" applyFont="1" applyFill="1" applyBorder="1" applyAlignment="1" applyProtection="1">
      <alignment horizontal="center" vertical="center" shrinkToFit="1"/>
    </xf>
    <xf numFmtId="0" fontId="20" fillId="0" borderId="13" xfId="1" applyFont="1" applyFill="1" applyBorder="1" applyAlignment="1" applyProtection="1">
      <alignment horizontal="center" vertical="center" shrinkToFit="1"/>
    </xf>
    <xf numFmtId="0" fontId="20" fillId="0" borderId="14" xfId="1" applyFont="1" applyFill="1" applyBorder="1" applyAlignment="1" applyProtection="1">
      <alignment horizontal="center" vertical="center" shrinkToFit="1"/>
    </xf>
    <xf numFmtId="0" fontId="14" fillId="2" borderId="0" xfId="15" applyFont="1" applyFill="1" applyBorder="1" applyAlignment="1">
      <alignment horizontal="center" vertical="center"/>
    </xf>
    <xf numFmtId="0" fontId="15" fillId="2" borderId="1" xfId="15" applyFont="1" applyFill="1" applyBorder="1" applyAlignment="1">
      <alignment horizontal="center" vertical="center" textRotation="255" shrinkToFit="1"/>
    </xf>
    <xf numFmtId="0" fontId="15" fillId="2" borderId="11" xfId="15" applyFont="1" applyFill="1" applyBorder="1" applyAlignment="1">
      <alignment horizontal="center" vertical="center" textRotation="255" shrinkToFit="1"/>
    </xf>
    <xf numFmtId="0" fontId="15" fillId="2" borderId="6" xfId="15" applyFont="1" applyFill="1" applyBorder="1" applyAlignment="1">
      <alignment horizontal="center" vertical="center" textRotation="255" shrinkToFit="1"/>
    </xf>
    <xf numFmtId="178" fontId="15" fillId="2" borderId="44" xfId="15" applyNumberFormat="1" applyFont="1" applyFill="1" applyBorder="1" applyAlignment="1">
      <alignment horizontal="center" vertical="center" shrinkToFit="1"/>
    </xf>
    <xf numFmtId="178" fontId="15" fillId="2" borderId="45" xfId="15" applyNumberFormat="1" applyFont="1" applyFill="1" applyBorder="1" applyAlignment="1">
      <alignment horizontal="center" vertical="center" shrinkToFit="1"/>
    </xf>
    <xf numFmtId="178" fontId="15" fillId="2" borderId="38" xfId="15" applyNumberFormat="1" applyFont="1" applyFill="1" applyBorder="1" applyAlignment="1">
      <alignment horizontal="center" vertical="center" shrinkToFit="1"/>
    </xf>
    <xf numFmtId="0" fontId="15" fillId="2" borderId="3" xfId="15" applyFont="1" applyFill="1" applyBorder="1" applyAlignment="1">
      <alignment horizontal="center" vertical="center" textRotation="255" shrinkToFit="1"/>
    </xf>
    <xf numFmtId="0" fontId="15" fillId="2" borderId="12" xfId="15" applyFont="1" applyFill="1" applyBorder="1" applyAlignment="1">
      <alignment horizontal="center" vertical="center" textRotation="255" shrinkToFit="1"/>
    </xf>
    <xf numFmtId="0" fontId="15" fillId="2" borderId="7" xfId="15" applyFont="1" applyFill="1" applyBorder="1" applyAlignment="1">
      <alignment horizontal="center" vertical="center" textRotation="255" shrinkToFit="1"/>
    </xf>
    <xf numFmtId="179" fontId="15" fillId="2" borderId="44" xfId="15" applyNumberFormat="1" applyFont="1" applyFill="1" applyBorder="1" applyAlignment="1">
      <alignment horizontal="center" vertical="center" shrinkToFit="1"/>
    </xf>
    <xf numFmtId="179" fontId="15" fillId="2" borderId="45" xfId="15" applyNumberFormat="1" applyFont="1" applyFill="1" applyBorder="1" applyAlignment="1">
      <alignment horizontal="center" vertical="center" shrinkToFit="1"/>
    </xf>
    <xf numFmtId="179" fontId="15" fillId="2" borderId="38" xfId="15" applyNumberFormat="1" applyFont="1" applyFill="1" applyBorder="1" applyAlignment="1">
      <alignment horizontal="center" vertical="center" shrinkToFit="1"/>
    </xf>
    <xf numFmtId="180" fontId="15" fillId="2" borderId="44" xfId="15" applyNumberFormat="1" applyFont="1" applyFill="1" applyBorder="1" applyAlignment="1">
      <alignment horizontal="center" vertical="center" shrinkToFit="1"/>
    </xf>
    <xf numFmtId="180" fontId="15" fillId="2" borderId="45" xfId="15" applyNumberFormat="1" applyFont="1" applyFill="1" applyBorder="1" applyAlignment="1">
      <alignment horizontal="center" vertical="center" shrinkToFit="1"/>
    </xf>
    <xf numFmtId="180" fontId="15" fillId="2" borderId="38" xfId="15" applyNumberFormat="1" applyFont="1" applyFill="1" applyBorder="1" applyAlignment="1">
      <alignment horizontal="center" vertical="center" shrinkToFit="1"/>
    </xf>
    <xf numFmtId="181" fontId="15" fillId="2" borderId="44" xfId="15" applyNumberFormat="1" applyFont="1" applyFill="1" applyBorder="1" applyAlignment="1">
      <alignment horizontal="center" vertical="center" shrinkToFit="1"/>
    </xf>
    <xf numFmtId="181" fontId="15" fillId="2" borderId="45" xfId="15" applyNumberFormat="1" applyFont="1" applyFill="1" applyBorder="1" applyAlignment="1">
      <alignment horizontal="center" vertical="center" shrinkToFit="1"/>
    </xf>
    <xf numFmtId="181" fontId="15" fillId="2" borderId="38" xfId="15" applyNumberFormat="1" applyFont="1" applyFill="1" applyBorder="1" applyAlignment="1">
      <alignment horizontal="center" vertical="center" shrinkToFit="1"/>
    </xf>
    <xf numFmtId="182" fontId="15" fillId="2" borderId="44" xfId="15" applyNumberFormat="1" applyFont="1" applyFill="1" applyBorder="1" applyAlignment="1">
      <alignment horizontal="center" vertical="center" shrinkToFit="1"/>
    </xf>
    <xf numFmtId="182" fontId="15" fillId="2" borderId="45" xfId="15" applyNumberFormat="1" applyFont="1" applyFill="1" applyBorder="1" applyAlignment="1">
      <alignment horizontal="center" vertical="center" shrinkToFit="1"/>
    </xf>
    <xf numFmtId="182" fontId="15" fillId="2" borderId="46" xfId="15" applyNumberFormat="1" applyFont="1" applyFill="1" applyBorder="1" applyAlignment="1">
      <alignment horizontal="center" vertical="center" shrinkToFit="1"/>
    </xf>
    <xf numFmtId="0" fontId="16" fillId="4" borderId="0" xfId="17" applyFont="1" applyFill="1" applyBorder="1" applyAlignment="1">
      <alignment horizontal="center" vertical="center" textRotation="255" shrinkToFit="1"/>
    </xf>
    <xf numFmtId="0" fontId="16" fillId="2" borderId="0" xfId="15" applyFont="1" applyFill="1" applyBorder="1" applyAlignment="1">
      <alignment horizontal="center" vertical="center" textRotation="255" shrinkToFit="1"/>
    </xf>
    <xf numFmtId="0" fontId="16" fillId="2" borderId="8" xfId="15" applyFont="1" applyFill="1" applyBorder="1" applyAlignment="1">
      <alignment horizontal="center" vertical="center" textRotation="255" shrinkToFit="1"/>
    </xf>
    <xf numFmtId="0" fontId="16" fillId="2" borderId="11" xfId="15" applyFont="1" applyFill="1" applyBorder="1" applyAlignment="1">
      <alignment horizontal="center" vertical="center" textRotation="255" shrinkToFit="1"/>
    </xf>
    <xf numFmtId="0" fontId="16" fillId="2" borderId="10" xfId="15" applyFont="1" applyFill="1" applyBorder="1" applyAlignment="1">
      <alignment horizontal="center" vertical="center" textRotation="255" shrinkToFit="1"/>
    </xf>
    <xf numFmtId="0" fontId="16" fillId="2" borderId="9" xfId="15" applyFont="1" applyFill="1" applyBorder="1" applyAlignment="1">
      <alignment horizontal="center" vertical="center" textRotation="255" shrinkToFit="1"/>
    </xf>
    <xf numFmtId="0" fontId="16" fillId="2" borderId="12" xfId="15" applyFont="1" applyFill="1" applyBorder="1" applyAlignment="1">
      <alignment horizontal="center" vertical="center" textRotation="255" shrinkToFit="1"/>
    </xf>
    <xf numFmtId="0" fontId="16" fillId="2" borderId="13" xfId="15" applyFont="1" applyFill="1" applyBorder="1" applyAlignment="1">
      <alignment horizontal="center" vertical="center" textRotation="255" shrinkToFit="1"/>
    </xf>
    <xf numFmtId="0" fontId="16" fillId="2" borderId="9" xfId="17" applyFont="1" applyFill="1" applyBorder="1" applyAlignment="1">
      <alignment horizontal="center" vertical="center" textRotation="255" shrinkToFit="1"/>
    </xf>
    <xf numFmtId="0" fontId="16" fillId="2" borderId="12" xfId="17" applyFont="1" applyFill="1" applyBorder="1" applyAlignment="1">
      <alignment horizontal="center" vertical="center" textRotation="255" shrinkToFit="1"/>
    </xf>
    <xf numFmtId="0" fontId="16" fillId="2" borderId="13" xfId="17" applyFont="1" applyFill="1" applyBorder="1" applyAlignment="1">
      <alignment horizontal="center" vertical="center" textRotation="255" shrinkToFit="1"/>
    </xf>
    <xf numFmtId="0" fontId="16" fillId="2" borderId="1" xfId="15" applyFont="1" applyFill="1" applyBorder="1" applyAlignment="1">
      <alignment horizontal="center" vertical="center" textRotation="255" shrinkToFit="1"/>
    </xf>
    <xf numFmtId="0" fontId="16" fillId="2" borderId="3" xfId="15" applyFont="1" applyFill="1" applyBorder="1" applyAlignment="1">
      <alignment horizontal="center" vertical="center" textRotation="255" shrinkToFit="1"/>
    </xf>
    <xf numFmtId="0" fontId="16" fillId="0" borderId="8" xfId="15" applyFont="1" applyFill="1" applyBorder="1" applyAlignment="1">
      <alignment horizontal="center" vertical="center" textRotation="255" shrinkToFit="1"/>
    </xf>
    <xf numFmtId="0" fontId="16" fillId="0" borderId="11" xfId="15" applyFont="1" applyFill="1" applyBorder="1" applyAlignment="1">
      <alignment horizontal="center" vertical="center" textRotation="255" shrinkToFit="1"/>
    </xf>
    <xf numFmtId="0" fontId="16" fillId="0" borderId="10" xfId="15" applyFont="1" applyFill="1" applyBorder="1" applyAlignment="1">
      <alignment horizontal="center" vertical="center" textRotation="255" shrinkToFit="1"/>
    </xf>
    <xf numFmtId="0" fontId="16" fillId="0" borderId="9" xfId="0" applyFont="1" applyFill="1" applyBorder="1" applyAlignment="1">
      <alignment horizontal="center" vertical="center" textRotation="255" shrinkToFit="1"/>
    </xf>
    <xf numFmtId="0" fontId="16" fillId="0" borderId="12" xfId="0" applyFont="1" applyFill="1" applyBorder="1" applyAlignment="1">
      <alignment horizontal="center" vertical="center" textRotation="255" shrinkToFit="1"/>
    </xf>
    <xf numFmtId="0" fontId="16" fillId="0" borderId="13" xfId="0" applyFont="1" applyFill="1" applyBorder="1" applyAlignment="1">
      <alignment horizontal="center" vertical="center" textRotation="255" shrinkToFit="1"/>
    </xf>
    <xf numFmtId="0" fontId="16" fillId="0" borderId="1" xfId="15" applyFont="1" applyFill="1" applyBorder="1" applyAlignment="1">
      <alignment horizontal="center" vertical="center" textRotation="255" shrinkToFit="1"/>
    </xf>
    <xf numFmtId="0" fontId="16" fillId="0" borderId="3" xfId="15" applyFont="1" applyFill="1" applyBorder="1" applyAlignment="1">
      <alignment horizontal="center" vertical="center" textRotation="255" shrinkToFit="1"/>
    </xf>
    <xf numFmtId="0" fontId="16" fillId="0" borderId="12" xfId="15" applyFont="1" applyFill="1" applyBorder="1" applyAlignment="1">
      <alignment horizontal="center" vertical="center" textRotation="255" shrinkToFit="1"/>
    </xf>
    <xf numFmtId="0" fontId="16" fillId="0" borderId="13" xfId="15" applyFont="1" applyFill="1" applyBorder="1" applyAlignment="1">
      <alignment horizontal="center" vertical="center" textRotation="255" shrinkToFit="1"/>
    </xf>
    <xf numFmtId="0" fontId="16" fillId="0" borderId="9" xfId="15" applyFont="1" applyFill="1" applyBorder="1" applyAlignment="1">
      <alignment horizontal="center" vertical="center" textRotation="255" shrinkToFit="1"/>
    </xf>
    <xf numFmtId="0" fontId="16" fillId="0" borderId="35" xfId="15" applyFont="1" applyFill="1" applyBorder="1" applyAlignment="1">
      <alignment horizontal="center" vertical="center" textRotation="255" shrinkToFit="1"/>
    </xf>
    <xf numFmtId="0" fontId="16" fillId="0" borderId="9" xfId="17" applyFont="1" applyFill="1" applyBorder="1" applyAlignment="1">
      <alignment horizontal="center" vertical="center" textRotation="255" shrinkToFit="1"/>
    </xf>
    <xf numFmtId="0" fontId="16" fillId="0" borderId="12" xfId="17" applyFont="1" applyFill="1" applyBorder="1" applyAlignment="1">
      <alignment horizontal="center" vertical="center" textRotation="255" shrinkToFit="1"/>
    </xf>
    <xf numFmtId="0" fontId="16" fillId="0" borderId="13" xfId="17" applyFont="1" applyFill="1" applyBorder="1" applyAlignment="1">
      <alignment horizontal="center" vertical="center" textRotation="255" shrinkToFit="1"/>
    </xf>
    <xf numFmtId="0" fontId="16" fillId="2" borderId="30" xfId="15" applyFont="1" applyFill="1" applyBorder="1" applyAlignment="1">
      <alignment horizontal="center" vertical="center" textRotation="255" shrinkToFit="1"/>
    </xf>
    <xf numFmtId="0" fontId="16" fillId="2" borderId="35" xfId="15" applyFont="1" applyFill="1" applyBorder="1" applyAlignment="1">
      <alignment horizontal="center" vertical="center" textRotation="255" shrinkToFit="1"/>
    </xf>
    <xf numFmtId="0" fontId="17" fillId="2" borderId="0" xfId="15" applyFont="1" applyFill="1" applyBorder="1" applyAlignment="1">
      <alignment horizontal="center" shrinkToFit="1"/>
    </xf>
    <xf numFmtId="0" fontId="16" fillId="2" borderId="37" xfId="15" applyFont="1" applyFill="1" applyBorder="1" applyAlignment="1">
      <alignment horizontal="center" vertical="center" textRotation="255" shrinkToFit="1"/>
    </xf>
    <xf numFmtId="0" fontId="16" fillId="4" borderId="9" xfId="17" applyFont="1" applyFill="1" applyBorder="1" applyAlignment="1">
      <alignment horizontal="center" vertical="center" textRotation="255" shrinkToFit="1"/>
    </xf>
    <xf numFmtId="0" fontId="16" fillId="4" borderId="12" xfId="17" applyFont="1" applyFill="1" applyBorder="1" applyAlignment="1">
      <alignment horizontal="center" vertical="center" textRotation="255" shrinkToFit="1"/>
    </xf>
    <xf numFmtId="0" fontId="16" fillId="4" borderId="13" xfId="17" applyFont="1" applyFill="1" applyBorder="1" applyAlignment="1">
      <alignment horizontal="center" vertical="center" textRotation="255" shrinkToFit="1"/>
    </xf>
  </cellXfs>
  <cellStyles count="20">
    <cellStyle name="Heading" xfId="3"/>
    <cellStyle name="Heading1" xfId="4"/>
    <cellStyle name="Result" xfId="5"/>
    <cellStyle name="Result2" xfId="6"/>
    <cellStyle name="一般" xfId="0" builtinId="0"/>
    <cellStyle name="一般 2" xfId="7"/>
    <cellStyle name="一般 2 2" xfId="8"/>
    <cellStyle name="一般 2 3" xfId="9"/>
    <cellStyle name="一般 2 4" xfId="10"/>
    <cellStyle name="一般 2 5" xfId="11"/>
    <cellStyle name="一般 2 5 2" xfId="1"/>
    <cellStyle name="一般 3" xfId="12"/>
    <cellStyle name="一般 4" xfId="13"/>
    <cellStyle name="一般 5" xfId="14"/>
    <cellStyle name="一般 6" xfId="15"/>
    <cellStyle name="一般 6 2" xfId="2"/>
    <cellStyle name="一般 6 3" xfId="19"/>
    <cellStyle name="一般 7" xfId="16"/>
    <cellStyle name="一般_中壢99下第13週菜單(1)" xfId="17"/>
    <cellStyle name="一般_中壢幼99下第17週菜單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tabSelected="1" view="pageBreakPreview" topLeftCell="A15" zoomScaleNormal="100" zoomScaleSheetLayoutView="100" workbookViewId="0">
      <selection activeCell="X19" sqref="X19"/>
    </sheetView>
  </sheetViews>
  <sheetFormatPr defaultColWidth="7.875" defaultRowHeight="21" customHeight="1"/>
  <cols>
    <col min="1" max="1" width="3.75" style="1" customWidth="1"/>
    <col min="2" max="2" width="7" style="1" customWidth="1"/>
    <col min="3" max="3" width="22" style="1" customWidth="1"/>
    <col min="4" max="4" width="9.125" style="23" customWidth="1"/>
    <col min="5" max="5" width="22.375" style="1" customWidth="1"/>
    <col min="6" max="6" width="3.25" style="1" customWidth="1"/>
    <col min="7" max="7" width="19.25" style="1" customWidth="1"/>
    <col min="8" max="8" width="3.125" style="1" customWidth="1"/>
    <col min="9" max="9" width="12" style="1" customWidth="1"/>
    <col min="10" max="10" width="18.625" style="1" customWidth="1"/>
    <col min="11" max="11" width="5.875" style="57" customWidth="1"/>
    <col min="12" max="12" width="25.25" style="1" customWidth="1"/>
    <col min="13" max="18" width="5.5" style="1" customWidth="1"/>
    <col min="19" max="19" width="7.5" style="1" customWidth="1"/>
    <col min="20" max="16384" width="7.875" style="1"/>
  </cols>
  <sheetData>
    <row r="1" spans="1:26" s="53" customFormat="1" ht="23.45" customHeight="1" thickBot="1">
      <c r="B1" s="356" t="s">
        <v>294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43"/>
      <c r="T1" s="43"/>
      <c r="U1" s="43"/>
      <c r="V1" s="43"/>
      <c r="W1" s="43"/>
      <c r="X1" s="43"/>
      <c r="Y1" s="43"/>
    </row>
    <row r="2" spans="1:26" s="53" customFormat="1" ht="26.45" customHeight="1" thickBot="1">
      <c r="B2" s="61" t="s">
        <v>0</v>
      </c>
      <c r="C2" s="183" t="s">
        <v>1</v>
      </c>
      <c r="D2" s="183" t="s">
        <v>2</v>
      </c>
      <c r="E2" s="357" t="s">
        <v>3</v>
      </c>
      <c r="F2" s="357"/>
      <c r="G2" s="357" t="s">
        <v>4</v>
      </c>
      <c r="H2" s="357"/>
      <c r="I2" s="183" t="s">
        <v>5</v>
      </c>
      <c r="J2" s="78" t="s">
        <v>6</v>
      </c>
      <c r="K2" s="79" t="s">
        <v>29</v>
      </c>
      <c r="L2" s="106" t="s">
        <v>38</v>
      </c>
      <c r="M2" s="105" t="s">
        <v>28</v>
      </c>
      <c r="N2" s="55" t="s">
        <v>27</v>
      </c>
      <c r="O2" s="55" t="s">
        <v>26</v>
      </c>
      <c r="P2" s="55" t="s">
        <v>25</v>
      </c>
      <c r="Q2" s="55" t="s">
        <v>24</v>
      </c>
      <c r="R2" s="55" t="s">
        <v>23</v>
      </c>
      <c r="S2" s="54" t="s">
        <v>22</v>
      </c>
      <c r="T2" s="43"/>
      <c r="U2" s="43"/>
      <c r="V2" s="43"/>
      <c r="W2" s="43"/>
      <c r="X2" s="43"/>
      <c r="Y2" s="43"/>
    </row>
    <row r="3" spans="1:26" ht="15.6" hidden="1" customHeight="1">
      <c r="A3" s="373" t="s">
        <v>42</v>
      </c>
      <c r="B3" s="51">
        <v>42702</v>
      </c>
      <c r="C3" s="271" t="s">
        <v>455</v>
      </c>
      <c r="D3" s="326" t="s">
        <v>192</v>
      </c>
      <c r="E3" s="272"/>
      <c r="F3" s="328"/>
      <c r="G3" s="272"/>
      <c r="H3" s="328"/>
      <c r="I3" s="334"/>
      <c r="J3" s="273"/>
      <c r="K3" s="332" t="s">
        <v>446</v>
      </c>
      <c r="L3" s="274" t="s">
        <v>458</v>
      </c>
      <c r="M3" s="331">
        <v>4.5</v>
      </c>
      <c r="N3" s="305">
        <v>2.1</v>
      </c>
      <c r="O3" s="305">
        <v>1</v>
      </c>
      <c r="P3" s="305">
        <v>1</v>
      </c>
      <c r="Q3" s="305">
        <v>0.5</v>
      </c>
      <c r="R3" s="305">
        <v>2</v>
      </c>
      <c r="S3" s="325">
        <f>M3*70+N3*75+O3*25+P3*60+R3*45+Q3*120</f>
        <v>707.5</v>
      </c>
      <c r="U3" s="286"/>
      <c r="V3" s="2"/>
      <c r="X3" s="2"/>
      <c r="Y3" s="2"/>
      <c r="Z3" s="2"/>
    </row>
    <row r="4" spans="1:26" ht="15.6" hidden="1" customHeight="1">
      <c r="A4" s="373"/>
      <c r="B4" s="47" t="s">
        <v>21</v>
      </c>
      <c r="C4" s="275"/>
      <c r="D4" s="327"/>
      <c r="E4" s="276"/>
      <c r="F4" s="329"/>
      <c r="G4" s="276"/>
      <c r="H4" s="329"/>
      <c r="I4" s="335"/>
      <c r="J4" s="277"/>
      <c r="K4" s="333"/>
      <c r="L4" s="278"/>
      <c r="M4" s="301"/>
      <c r="N4" s="302"/>
      <c r="O4" s="302"/>
      <c r="P4" s="302"/>
      <c r="Q4" s="302"/>
      <c r="R4" s="302"/>
      <c r="S4" s="292" t="e">
        <f>R4*45+P4*120+O4*75+N4*60+M4*25+K3*70</f>
        <v>#VALUE!</v>
      </c>
      <c r="U4" s="287"/>
      <c r="W4" s="2"/>
      <c r="Y4" s="2"/>
      <c r="Z4" s="2"/>
    </row>
    <row r="5" spans="1:26" ht="15.6" hidden="1" customHeight="1">
      <c r="A5" s="373"/>
      <c r="B5" s="49">
        <f>B3+1</f>
        <v>42703</v>
      </c>
      <c r="C5" s="279" t="s">
        <v>456</v>
      </c>
      <c r="D5" s="326" t="s">
        <v>52</v>
      </c>
      <c r="E5" s="280"/>
      <c r="F5" s="328"/>
      <c r="G5" s="281"/>
      <c r="H5" s="328"/>
      <c r="I5" s="326"/>
      <c r="J5" s="282"/>
      <c r="K5" s="330"/>
      <c r="L5" s="283" t="s">
        <v>459</v>
      </c>
      <c r="M5" s="300">
        <v>4.9000000000000004</v>
      </c>
      <c r="N5" s="303">
        <v>2</v>
      </c>
      <c r="O5" s="303">
        <v>1.6</v>
      </c>
      <c r="P5" s="303"/>
      <c r="Q5" s="303"/>
      <c r="R5" s="303">
        <v>1.8</v>
      </c>
      <c r="S5" s="293">
        <f>M5*70+N5*75+O5*25+P5*60+R5*45+Q5*80</f>
        <v>614</v>
      </c>
      <c r="U5" s="286"/>
      <c r="Y5" s="2"/>
      <c r="Z5" s="2"/>
    </row>
    <row r="6" spans="1:26" ht="15.6" hidden="1" customHeight="1">
      <c r="A6" s="373"/>
      <c r="B6" s="47" t="s">
        <v>20</v>
      </c>
      <c r="C6" s="275"/>
      <c r="D6" s="327"/>
      <c r="E6" s="284"/>
      <c r="F6" s="329"/>
      <c r="G6" s="276"/>
      <c r="H6" s="329"/>
      <c r="I6" s="326"/>
      <c r="J6" s="285"/>
      <c r="K6" s="330"/>
      <c r="L6" s="278"/>
      <c r="M6" s="331"/>
      <c r="N6" s="305"/>
      <c r="O6" s="305"/>
      <c r="P6" s="305"/>
      <c r="Q6" s="305"/>
      <c r="R6" s="305"/>
      <c r="S6" s="292">
        <f>R6*45+P6*120+O6*75+N6*60+M6*25+K5*70</f>
        <v>0</v>
      </c>
      <c r="U6" s="287"/>
      <c r="W6" s="2"/>
      <c r="X6" s="2"/>
      <c r="Y6" s="2"/>
      <c r="Z6" s="2"/>
    </row>
    <row r="7" spans="1:26" ht="15.6" hidden="1" customHeight="1">
      <c r="A7" s="373"/>
      <c r="B7" s="46">
        <f>B5+1</f>
        <v>42704</v>
      </c>
      <c r="C7" s="279" t="s">
        <v>457</v>
      </c>
      <c r="D7" s="336" t="s">
        <v>54</v>
      </c>
      <c r="E7" s="131" t="s">
        <v>55</v>
      </c>
      <c r="F7" s="337" t="s">
        <v>56</v>
      </c>
      <c r="G7" s="126" t="s">
        <v>57</v>
      </c>
      <c r="H7" s="297" t="s">
        <v>53</v>
      </c>
      <c r="I7" s="295" t="s">
        <v>194</v>
      </c>
      <c r="J7" s="131" t="s">
        <v>58</v>
      </c>
      <c r="K7" s="299"/>
      <c r="L7" s="283" t="s">
        <v>72</v>
      </c>
      <c r="M7" s="300">
        <v>4.3</v>
      </c>
      <c r="N7" s="303">
        <v>2</v>
      </c>
      <c r="O7" s="303">
        <v>1.8</v>
      </c>
      <c r="P7" s="303">
        <v>1</v>
      </c>
      <c r="Q7" s="303"/>
      <c r="R7" s="303">
        <v>1.9</v>
      </c>
      <c r="S7" s="293">
        <f>M7*70+N7*75+O7*25+P7*60+R7*45+Q7*80</f>
        <v>641.5</v>
      </c>
      <c r="U7" s="286"/>
      <c r="Y7" s="2"/>
      <c r="Z7" s="2"/>
    </row>
    <row r="8" spans="1:26" ht="15.6" hidden="1" customHeight="1">
      <c r="A8" s="373"/>
      <c r="B8" s="47" t="s">
        <v>19</v>
      </c>
      <c r="C8" s="275"/>
      <c r="D8" s="296"/>
      <c r="E8" s="129" t="s">
        <v>268</v>
      </c>
      <c r="F8" s="298"/>
      <c r="G8" s="129" t="s">
        <v>59</v>
      </c>
      <c r="H8" s="298"/>
      <c r="I8" s="295"/>
      <c r="J8" s="129" t="s">
        <v>60</v>
      </c>
      <c r="K8" s="299"/>
      <c r="L8" s="278"/>
      <c r="M8" s="301"/>
      <c r="N8" s="302"/>
      <c r="O8" s="302"/>
      <c r="P8" s="302"/>
      <c r="Q8" s="302"/>
      <c r="R8" s="302"/>
      <c r="S8" s="292">
        <f>R8*45+P8*120+O8*75+N8*60+M8*25+K7*70</f>
        <v>0</v>
      </c>
      <c r="U8" s="287"/>
      <c r="Y8" s="2"/>
      <c r="Z8" s="2"/>
    </row>
    <row r="9" spans="1:26" ht="15.6" customHeight="1">
      <c r="A9" s="373"/>
      <c r="B9" s="46">
        <f>B7+1</f>
        <v>42705</v>
      </c>
      <c r="C9" s="226" t="s">
        <v>205</v>
      </c>
      <c r="D9" s="360" t="s">
        <v>295</v>
      </c>
      <c r="E9" s="261" t="s">
        <v>296</v>
      </c>
      <c r="F9" s="362" t="s">
        <v>490</v>
      </c>
      <c r="G9" s="262" t="s">
        <v>297</v>
      </c>
      <c r="H9" s="362" t="s">
        <v>298</v>
      </c>
      <c r="I9" s="295" t="s">
        <v>299</v>
      </c>
      <c r="J9" s="262" t="s">
        <v>300</v>
      </c>
      <c r="K9" s="340"/>
      <c r="L9" s="227" t="s">
        <v>73</v>
      </c>
      <c r="M9" s="300">
        <v>4.8</v>
      </c>
      <c r="N9" s="303">
        <v>2.2000000000000002</v>
      </c>
      <c r="O9" s="303">
        <v>1.5</v>
      </c>
      <c r="P9" s="303"/>
      <c r="Q9" s="303">
        <v>0.5</v>
      </c>
      <c r="R9" s="303">
        <v>2</v>
      </c>
      <c r="S9" s="293">
        <f>M9*70+N9*75+O9*25+P9*60+R9*45+Q9*150</f>
        <v>703.5</v>
      </c>
      <c r="U9" s="80"/>
      <c r="V9" s="50"/>
      <c r="W9" s="50"/>
      <c r="X9" s="2"/>
      <c r="Y9" s="2"/>
      <c r="Z9" s="2"/>
    </row>
    <row r="10" spans="1:26" ht="15.6" customHeight="1">
      <c r="A10" s="373"/>
      <c r="B10" s="47" t="s">
        <v>18</v>
      </c>
      <c r="C10" s="59" t="s">
        <v>212</v>
      </c>
      <c r="D10" s="361"/>
      <c r="E10" s="263" t="s">
        <v>301</v>
      </c>
      <c r="F10" s="363"/>
      <c r="G10" s="264" t="s">
        <v>302</v>
      </c>
      <c r="H10" s="363"/>
      <c r="I10" s="295"/>
      <c r="J10" s="264" t="s">
        <v>303</v>
      </c>
      <c r="K10" s="341"/>
      <c r="L10" s="107" t="s">
        <v>86</v>
      </c>
      <c r="M10" s="301"/>
      <c r="N10" s="302"/>
      <c r="O10" s="302"/>
      <c r="P10" s="302"/>
      <c r="Q10" s="302"/>
      <c r="R10" s="302"/>
      <c r="S10" s="292">
        <f>R10*45+P10*120+O10*75+N10*60+M10*25+K9*70</f>
        <v>0</v>
      </c>
      <c r="U10" s="80"/>
      <c r="X10" s="2"/>
      <c r="Y10" s="2"/>
      <c r="Z10" s="2"/>
    </row>
    <row r="11" spans="1:26" ht="15.6" customHeight="1">
      <c r="A11" s="373"/>
      <c r="B11" s="46">
        <f>B9+1</f>
        <v>42706</v>
      </c>
      <c r="C11" s="226" t="s">
        <v>210</v>
      </c>
      <c r="D11" s="344" t="s">
        <v>304</v>
      </c>
      <c r="E11" s="126" t="s">
        <v>305</v>
      </c>
      <c r="F11" s="346" t="s">
        <v>306</v>
      </c>
      <c r="G11" s="265" t="s">
        <v>307</v>
      </c>
      <c r="H11" s="346" t="s">
        <v>308</v>
      </c>
      <c r="I11" s="313" t="s">
        <v>299</v>
      </c>
      <c r="J11" s="126" t="s">
        <v>309</v>
      </c>
      <c r="K11" s="340"/>
      <c r="L11" s="227" t="s">
        <v>96</v>
      </c>
      <c r="M11" s="300">
        <v>4.5999999999999996</v>
      </c>
      <c r="N11" s="304">
        <v>2</v>
      </c>
      <c r="O11" s="304">
        <v>1.5</v>
      </c>
      <c r="P11" s="304">
        <v>1</v>
      </c>
      <c r="Q11" s="304"/>
      <c r="R11" s="303">
        <v>1.8</v>
      </c>
      <c r="S11" s="294">
        <f>M11*70+N11*75+O11*25+P11*60+R11*45+Q11*120</f>
        <v>650.5</v>
      </c>
      <c r="U11" s="81"/>
      <c r="W11" s="2"/>
      <c r="X11" s="2"/>
      <c r="Y11" s="2"/>
      <c r="Z11" s="2"/>
    </row>
    <row r="12" spans="1:26" ht="15.6" customHeight="1" thickBot="1">
      <c r="A12" s="373"/>
      <c r="B12" s="144" t="s">
        <v>39</v>
      </c>
      <c r="C12" s="228" t="s">
        <v>211</v>
      </c>
      <c r="D12" s="345"/>
      <c r="E12" s="129" t="s">
        <v>195</v>
      </c>
      <c r="F12" s="298"/>
      <c r="G12" s="143" t="s">
        <v>310</v>
      </c>
      <c r="H12" s="298"/>
      <c r="I12" s="344"/>
      <c r="J12" s="137" t="s">
        <v>61</v>
      </c>
      <c r="K12" s="364"/>
      <c r="L12" s="109" t="s">
        <v>97</v>
      </c>
      <c r="M12" s="342"/>
      <c r="N12" s="309"/>
      <c r="O12" s="309"/>
      <c r="P12" s="309"/>
      <c r="Q12" s="309"/>
      <c r="R12" s="338"/>
      <c r="S12" s="339" t="e">
        <f>R12*45+P12*120+O12*75+N12*60+M12*25+L11*70</f>
        <v>#VALUE!</v>
      </c>
      <c r="U12" s="50"/>
      <c r="W12" s="2"/>
      <c r="X12" s="2"/>
      <c r="Y12" s="2"/>
      <c r="Z12" s="2"/>
    </row>
    <row r="13" spans="1:26" ht="15.6" customHeight="1">
      <c r="A13" s="373" t="s">
        <v>43</v>
      </c>
      <c r="B13" s="49">
        <f>B11+3</f>
        <v>42709</v>
      </c>
      <c r="C13" s="224" t="s">
        <v>449</v>
      </c>
      <c r="D13" s="323" t="s">
        <v>311</v>
      </c>
      <c r="E13" s="140" t="s">
        <v>312</v>
      </c>
      <c r="F13" s="324" t="s">
        <v>53</v>
      </c>
      <c r="G13" s="231" t="s">
        <v>374</v>
      </c>
      <c r="H13" s="324" t="s">
        <v>56</v>
      </c>
      <c r="I13" s="323" t="s">
        <v>375</v>
      </c>
      <c r="J13" s="142" t="s">
        <v>316</v>
      </c>
      <c r="K13" s="343" t="s">
        <v>317</v>
      </c>
      <c r="L13" s="225" t="s">
        <v>488</v>
      </c>
      <c r="M13" s="331">
        <v>4.5999999999999996</v>
      </c>
      <c r="N13" s="302">
        <v>2.2000000000000002</v>
      </c>
      <c r="O13" s="302">
        <v>1.2</v>
      </c>
      <c r="P13" s="302">
        <v>1</v>
      </c>
      <c r="Q13" s="302"/>
      <c r="R13" s="305">
        <v>1.7</v>
      </c>
      <c r="S13" s="292">
        <f>M13*70+N13*75+O13*25+P13*60+R13*45+Q13*120</f>
        <v>653.5</v>
      </c>
      <c r="U13" s="80"/>
      <c r="W13" s="2"/>
      <c r="X13" s="2"/>
      <c r="Y13" s="2"/>
      <c r="Z13" s="2"/>
    </row>
    <row r="14" spans="1:26" ht="15.6" customHeight="1">
      <c r="A14" s="373"/>
      <c r="B14" s="47" t="s">
        <v>21</v>
      </c>
      <c r="C14" s="59" t="s">
        <v>450</v>
      </c>
      <c r="D14" s="296"/>
      <c r="E14" s="141" t="s">
        <v>318</v>
      </c>
      <c r="F14" s="298"/>
      <c r="G14" s="129" t="s">
        <v>319</v>
      </c>
      <c r="H14" s="298"/>
      <c r="I14" s="295"/>
      <c r="J14" s="137" t="s">
        <v>320</v>
      </c>
      <c r="K14" s="344"/>
      <c r="L14" s="107" t="s">
        <v>489</v>
      </c>
      <c r="M14" s="331"/>
      <c r="N14" s="303"/>
      <c r="O14" s="303"/>
      <c r="P14" s="303"/>
      <c r="Q14" s="303"/>
      <c r="R14" s="305"/>
      <c r="S14" s="293" t="e">
        <f>R14*45+P14*120+O14*75+N14*60+M14*25+L13*70</f>
        <v>#VALUE!</v>
      </c>
      <c r="U14" s="81"/>
    </row>
    <row r="15" spans="1:26" ht="15.6" customHeight="1">
      <c r="A15" s="373"/>
      <c r="B15" s="49">
        <f>B13+1</f>
        <v>42710</v>
      </c>
      <c r="C15" s="226" t="s">
        <v>454</v>
      </c>
      <c r="D15" s="295" t="s">
        <v>321</v>
      </c>
      <c r="E15" s="125" t="s">
        <v>322</v>
      </c>
      <c r="F15" s="297" t="s">
        <v>313</v>
      </c>
      <c r="G15" s="126" t="s">
        <v>323</v>
      </c>
      <c r="H15" s="297" t="s">
        <v>313</v>
      </c>
      <c r="I15" s="295" t="s">
        <v>324</v>
      </c>
      <c r="J15" s="127" t="s">
        <v>325</v>
      </c>
      <c r="K15" s="299"/>
      <c r="L15" s="227" t="s">
        <v>482</v>
      </c>
      <c r="M15" s="300">
        <v>4.7</v>
      </c>
      <c r="N15" s="304">
        <v>2.2999999999999998</v>
      </c>
      <c r="O15" s="304">
        <v>1.8</v>
      </c>
      <c r="P15" s="304"/>
      <c r="Q15" s="304"/>
      <c r="R15" s="303">
        <v>1.8</v>
      </c>
      <c r="S15" s="294">
        <f>M15*70+N15*75+O15*25+P15*60+R15*45+Q15*120</f>
        <v>627.5</v>
      </c>
      <c r="U15" s="88"/>
    </row>
    <row r="16" spans="1:26" ht="15.6" customHeight="1">
      <c r="A16" s="373"/>
      <c r="B16" s="47" t="s">
        <v>20</v>
      </c>
      <c r="C16" s="59" t="s">
        <v>62</v>
      </c>
      <c r="D16" s="296"/>
      <c r="E16" s="128" t="s">
        <v>376</v>
      </c>
      <c r="F16" s="298"/>
      <c r="G16" s="129" t="s">
        <v>326</v>
      </c>
      <c r="H16" s="298"/>
      <c r="I16" s="295"/>
      <c r="J16" s="130" t="s">
        <v>327</v>
      </c>
      <c r="K16" s="299"/>
      <c r="L16" s="107" t="s">
        <v>483</v>
      </c>
      <c r="M16" s="301"/>
      <c r="N16" s="304"/>
      <c r="O16" s="304"/>
      <c r="P16" s="304"/>
      <c r="Q16" s="304"/>
      <c r="R16" s="302"/>
      <c r="S16" s="294" t="e">
        <f>R16*45+P16*120+O16*75+N16*60+M16*25+L15*70</f>
        <v>#VALUE!</v>
      </c>
      <c r="U16" s="88"/>
    </row>
    <row r="17" spans="1:22" ht="15.6" customHeight="1">
      <c r="A17" s="373"/>
      <c r="B17" s="46">
        <f>B15+1</f>
        <v>42711</v>
      </c>
      <c r="C17" s="226" t="s">
        <v>222</v>
      </c>
      <c r="D17" s="347" t="s">
        <v>328</v>
      </c>
      <c r="E17" s="266" t="s">
        <v>329</v>
      </c>
      <c r="F17" s="349" t="s">
        <v>314</v>
      </c>
      <c r="G17" s="267" t="s">
        <v>330</v>
      </c>
      <c r="H17" s="349" t="s">
        <v>313</v>
      </c>
      <c r="I17" s="347" t="s">
        <v>315</v>
      </c>
      <c r="J17" s="266" t="s">
        <v>331</v>
      </c>
      <c r="K17" s="317"/>
      <c r="L17" s="227" t="s">
        <v>72</v>
      </c>
      <c r="M17" s="300">
        <v>4.5</v>
      </c>
      <c r="N17" s="304">
        <v>2.5</v>
      </c>
      <c r="O17" s="304">
        <v>1.2</v>
      </c>
      <c r="P17" s="304">
        <v>1</v>
      </c>
      <c r="Q17" s="304"/>
      <c r="R17" s="303">
        <v>2</v>
      </c>
      <c r="S17" s="294">
        <f>M17*70+N17*75+O17*25+P17*60+R17*45+Q17*120</f>
        <v>682.5</v>
      </c>
    </row>
    <row r="18" spans="1:22" ht="15.6" customHeight="1">
      <c r="A18" s="373"/>
      <c r="B18" s="47" t="s">
        <v>19</v>
      </c>
      <c r="C18" s="60" t="s">
        <v>213</v>
      </c>
      <c r="D18" s="348"/>
      <c r="E18" s="268" t="s">
        <v>332</v>
      </c>
      <c r="F18" s="350"/>
      <c r="G18" s="268" t="s">
        <v>333</v>
      </c>
      <c r="H18" s="350"/>
      <c r="I18" s="347"/>
      <c r="J18" s="268" t="s">
        <v>334</v>
      </c>
      <c r="K18" s="317"/>
      <c r="L18" s="107"/>
      <c r="M18" s="301"/>
      <c r="N18" s="304"/>
      <c r="O18" s="304"/>
      <c r="P18" s="304"/>
      <c r="Q18" s="304"/>
      <c r="R18" s="302"/>
      <c r="S18" s="294" t="e">
        <f>R18*45+P18*120+O18*75+N18*60+M18*25+L17*70</f>
        <v>#VALUE!</v>
      </c>
    </row>
    <row r="19" spans="1:22" ht="15.6" customHeight="1">
      <c r="A19" s="373"/>
      <c r="B19" s="46">
        <f>B17+1</f>
        <v>42712</v>
      </c>
      <c r="C19" s="226" t="s">
        <v>94</v>
      </c>
      <c r="D19" s="295" t="s">
        <v>335</v>
      </c>
      <c r="E19" s="126" t="s">
        <v>336</v>
      </c>
      <c r="F19" s="297" t="s">
        <v>308</v>
      </c>
      <c r="G19" s="269" t="s">
        <v>337</v>
      </c>
      <c r="H19" s="297" t="s">
        <v>338</v>
      </c>
      <c r="I19" s="295" t="s">
        <v>299</v>
      </c>
      <c r="J19" s="131" t="s">
        <v>339</v>
      </c>
      <c r="K19" s="299" t="s">
        <v>47</v>
      </c>
      <c r="L19" s="227" t="s">
        <v>453</v>
      </c>
      <c r="M19" s="331">
        <v>4.5</v>
      </c>
      <c r="N19" s="302">
        <v>2</v>
      </c>
      <c r="O19" s="302">
        <v>1.5</v>
      </c>
      <c r="P19" s="302"/>
      <c r="Q19" s="302"/>
      <c r="R19" s="305">
        <v>2</v>
      </c>
      <c r="S19" s="294">
        <f>M19*70+N19*75+O19*25+P19*60+R19*45+Q19*120</f>
        <v>592.5</v>
      </c>
    </row>
    <row r="20" spans="1:22" ht="15.6" customHeight="1">
      <c r="A20" s="373"/>
      <c r="B20" s="47" t="s">
        <v>18</v>
      </c>
      <c r="C20" s="60" t="s">
        <v>95</v>
      </c>
      <c r="D20" s="296"/>
      <c r="E20" s="129" t="s">
        <v>340</v>
      </c>
      <c r="F20" s="298"/>
      <c r="G20" s="141" t="s">
        <v>341</v>
      </c>
      <c r="H20" s="298"/>
      <c r="I20" s="295"/>
      <c r="J20" s="130" t="s">
        <v>342</v>
      </c>
      <c r="K20" s="299"/>
      <c r="L20" s="108" t="s">
        <v>221</v>
      </c>
      <c r="M20" s="301"/>
      <c r="N20" s="304"/>
      <c r="O20" s="304"/>
      <c r="P20" s="304"/>
      <c r="Q20" s="304"/>
      <c r="R20" s="302"/>
      <c r="S20" s="294" t="e">
        <f>R20*45+P20*120+O20*75+N20*60+M20*25+L19*70</f>
        <v>#VALUE!</v>
      </c>
    </row>
    <row r="21" spans="1:22" ht="15.6" customHeight="1">
      <c r="A21" s="373"/>
      <c r="B21" s="46">
        <f>B19+1</f>
        <v>42713</v>
      </c>
      <c r="C21" s="226" t="s">
        <v>478</v>
      </c>
      <c r="D21" s="295" t="s">
        <v>304</v>
      </c>
      <c r="E21" s="125" t="s">
        <v>343</v>
      </c>
      <c r="F21" s="307" t="s">
        <v>308</v>
      </c>
      <c r="G21" s="131" t="s">
        <v>344</v>
      </c>
      <c r="H21" s="307" t="s">
        <v>313</v>
      </c>
      <c r="I21" s="295" t="s">
        <v>299</v>
      </c>
      <c r="J21" s="126" t="s">
        <v>345</v>
      </c>
      <c r="K21" s="313" t="s">
        <v>317</v>
      </c>
      <c r="L21" s="227" t="s">
        <v>486</v>
      </c>
      <c r="M21" s="300">
        <v>4.3</v>
      </c>
      <c r="N21" s="304">
        <v>2.5</v>
      </c>
      <c r="O21" s="304">
        <v>2</v>
      </c>
      <c r="P21" s="304">
        <v>1</v>
      </c>
      <c r="Q21" s="304"/>
      <c r="R21" s="303">
        <v>1.8</v>
      </c>
      <c r="S21" s="292">
        <f>M21*70+N21*75+O21*25+P21*60+R21*45+Q21*120</f>
        <v>679.5</v>
      </c>
      <c r="V21" s="99"/>
    </row>
    <row r="22" spans="1:22" ht="15.6" customHeight="1" thickBot="1">
      <c r="A22" s="373"/>
      <c r="B22" s="45" t="s">
        <v>17</v>
      </c>
      <c r="C22" s="228" t="s">
        <v>479</v>
      </c>
      <c r="D22" s="306"/>
      <c r="E22" s="133" t="s">
        <v>346</v>
      </c>
      <c r="F22" s="308"/>
      <c r="G22" s="134" t="s">
        <v>347</v>
      </c>
      <c r="H22" s="308"/>
      <c r="I22" s="295"/>
      <c r="J22" s="135" t="s">
        <v>348</v>
      </c>
      <c r="K22" s="314"/>
      <c r="L22" s="109" t="s">
        <v>487</v>
      </c>
      <c r="M22" s="301"/>
      <c r="N22" s="309"/>
      <c r="O22" s="309"/>
      <c r="P22" s="309"/>
      <c r="Q22" s="309"/>
      <c r="R22" s="302"/>
      <c r="S22" s="294" t="e">
        <f>R22*45+P22*120+O22*75+N22*60+M22*25+L21*70</f>
        <v>#VALUE!</v>
      </c>
      <c r="V22" s="100"/>
    </row>
    <row r="23" spans="1:22" ht="15.6" customHeight="1">
      <c r="A23" s="373" t="s">
        <v>44</v>
      </c>
      <c r="B23" s="51">
        <f>B21+3</f>
        <v>42716</v>
      </c>
      <c r="C23" s="229" t="s">
        <v>466</v>
      </c>
      <c r="D23" s="323" t="s">
        <v>311</v>
      </c>
      <c r="E23" s="126" t="s">
        <v>349</v>
      </c>
      <c r="F23" s="324" t="s">
        <v>313</v>
      </c>
      <c r="G23" s="126" t="s">
        <v>350</v>
      </c>
      <c r="H23" s="324" t="s">
        <v>308</v>
      </c>
      <c r="I23" s="323" t="s">
        <v>5</v>
      </c>
      <c r="J23" s="136" t="s">
        <v>351</v>
      </c>
      <c r="K23" s="343" t="s">
        <v>317</v>
      </c>
      <c r="L23" s="230" t="s">
        <v>451</v>
      </c>
      <c r="M23" s="354">
        <v>4.5999999999999996</v>
      </c>
      <c r="N23" s="351">
        <v>2.2000000000000002</v>
      </c>
      <c r="O23" s="351">
        <v>1.2</v>
      </c>
      <c r="P23" s="351">
        <v>1</v>
      </c>
      <c r="Q23" s="351"/>
      <c r="R23" s="352">
        <v>2</v>
      </c>
      <c r="S23" s="353">
        <f>M23*70+N23*75+O23*25+P23*60+R23*45+Q23*120</f>
        <v>667</v>
      </c>
      <c r="U23" s="80"/>
    </row>
    <row r="24" spans="1:22" ht="15.6" customHeight="1">
      <c r="A24" s="373"/>
      <c r="B24" s="47" t="s">
        <v>21</v>
      </c>
      <c r="C24" s="59" t="s">
        <v>467</v>
      </c>
      <c r="D24" s="296"/>
      <c r="E24" s="129" t="s">
        <v>352</v>
      </c>
      <c r="F24" s="298"/>
      <c r="G24" s="129" t="s">
        <v>353</v>
      </c>
      <c r="H24" s="298"/>
      <c r="I24" s="295"/>
      <c r="J24" s="137" t="s">
        <v>354</v>
      </c>
      <c r="K24" s="344"/>
      <c r="L24" s="107" t="s">
        <v>452</v>
      </c>
      <c r="M24" s="301"/>
      <c r="N24" s="304"/>
      <c r="O24" s="304"/>
      <c r="P24" s="304"/>
      <c r="Q24" s="304"/>
      <c r="R24" s="302"/>
      <c r="S24" s="293" t="e">
        <f>R24*45+P24*120+O24*75+N24*60+M24*25+L23*70</f>
        <v>#VALUE!</v>
      </c>
      <c r="U24" s="81"/>
    </row>
    <row r="25" spans="1:22" ht="15.6" customHeight="1">
      <c r="A25" s="373"/>
      <c r="B25" s="49">
        <f>B23+1</f>
        <v>42717</v>
      </c>
      <c r="C25" s="226" t="s">
        <v>253</v>
      </c>
      <c r="D25" s="295" t="s">
        <v>321</v>
      </c>
      <c r="E25" s="126" t="s">
        <v>355</v>
      </c>
      <c r="F25" s="297" t="s">
        <v>313</v>
      </c>
      <c r="G25" s="131" t="s">
        <v>356</v>
      </c>
      <c r="H25" s="297" t="s">
        <v>308</v>
      </c>
      <c r="I25" s="295" t="s">
        <v>324</v>
      </c>
      <c r="J25" s="131" t="s">
        <v>357</v>
      </c>
      <c r="K25" s="299"/>
      <c r="L25" s="227" t="s">
        <v>255</v>
      </c>
      <c r="M25" s="300">
        <v>4.5</v>
      </c>
      <c r="N25" s="304">
        <v>2</v>
      </c>
      <c r="O25" s="304">
        <v>1.5</v>
      </c>
      <c r="P25" s="304"/>
      <c r="Q25" s="304"/>
      <c r="R25" s="303">
        <v>1.8</v>
      </c>
      <c r="S25" s="294">
        <f>M25*70+N25*75+O25*25+P25*60+R25*45+Q25*120</f>
        <v>583.5</v>
      </c>
      <c r="U25" s="80"/>
    </row>
    <row r="26" spans="1:22" ht="15.6" customHeight="1">
      <c r="A26" s="373"/>
      <c r="B26" s="47" t="s">
        <v>20</v>
      </c>
      <c r="C26" s="59" t="s">
        <v>252</v>
      </c>
      <c r="D26" s="296"/>
      <c r="E26" s="138" t="s">
        <v>358</v>
      </c>
      <c r="F26" s="298"/>
      <c r="G26" s="129" t="s">
        <v>359</v>
      </c>
      <c r="H26" s="298"/>
      <c r="I26" s="295"/>
      <c r="J26" s="139" t="s">
        <v>360</v>
      </c>
      <c r="K26" s="299"/>
      <c r="L26" s="107" t="s">
        <v>254</v>
      </c>
      <c r="M26" s="331"/>
      <c r="N26" s="303"/>
      <c r="O26" s="303"/>
      <c r="P26" s="303"/>
      <c r="Q26" s="303"/>
      <c r="R26" s="305"/>
      <c r="S26" s="294" t="e">
        <f>R26*45+P26*120+O26*75+N26*60+M26*25+L25*70</f>
        <v>#VALUE!</v>
      </c>
      <c r="U26" s="81"/>
      <c r="V26" s="87"/>
    </row>
    <row r="27" spans="1:22" ht="15.6" customHeight="1">
      <c r="A27" s="373"/>
      <c r="B27" s="46">
        <f>B25+1</f>
        <v>42718</v>
      </c>
      <c r="C27" s="226" t="s">
        <v>75</v>
      </c>
      <c r="D27" s="347" t="s">
        <v>328</v>
      </c>
      <c r="E27" s="267" t="s">
        <v>361</v>
      </c>
      <c r="F27" s="349" t="s">
        <v>306</v>
      </c>
      <c r="G27" s="267" t="s">
        <v>377</v>
      </c>
      <c r="H27" s="349" t="s">
        <v>338</v>
      </c>
      <c r="I27" s="347" t="s">
        <v>378</v>
      </c>
      <c r="J27" s="266" t="s">
        <v>379</v>
      </c>
      <c r="K27" s="317"/>
      <c r="L27" s="227" t="s">
        <v>72</v>
      </c>
      <c r="M27" s="300">
        <v>4.5</v>
      </c>
      <c r="N27" s="304">
        <v>2</v>
      </c>
      <c r="O27" s="304">
        <v>1.2</v>
      </c>
      <c r="P27" s="304">
        <v>1</v>
      </c>
      <c r="Q27" s="304"/>
      <c r="R27" s="303">
        <v>2</v>
      </c>
      <c r="S27" s="294">
        <f>M27*70+N27*75+O27*25+P27*60+R27*45+Q27*120</f>
        <v>645</v>
      </c>
      <c r="V27" s="88"/>
    </row>
    <row r="28" spans="1:22" ht="15.6" customHeight="1">
      <c r="A28" s="373"/>
      <c r="B28" s="47" t="s">
        <v>19</v>
      </c>
      <c r="C28" s="59" t="s">
        <v>77</v>
      </c>
      <c r="D28" s="348"/>
      <c r="E28" s="268" t="s">
        <v>380</v>
      </c>
      <c r="F28" s="350"/>
      <c r="G28" s="270" t="s">
        <v>381</v>
      </c>
      <c r="H28" s="350"/>
      <c r="I28" s="347"/>
      <c r="J28" s="268" t="s">
        <v>382</v>
      </c>
      <c r="K28" s="317"/>
      <c r="L28" s="107"/>
      <c r="M28" s="301"/>
      <c r="N28" s="304"/>
      <c r="O28" s="304"/>
      <c r="P28" s="304"/>
      <c r="Q28" s="304"/>
      <c r="R28" s="302"/>
      <c r="S28" s="294" t="e">
        <f>R28*45+P28*120+O28*75+N28*60+M28*25+L27*70</f>
        <v>#VALUE!</v>
      </c>
      <c r="V28" s="50"/>
    </row>
    <row r="29" spans="1:22" ht="15.6" customHeight="1">
      <c r="A29" s="373"/>
      <c r="B29" s="46">
        <f>B27+1</f>
        <v>42719</v>
      </c>
      <c r="C29" s="226" t="s">
        <v>74</v>
      </c>
      <c r="D29" s="295" t="s">
        <v>383</v>
      </c>
      <c r="E29" s="126" t="s">
        <v>384</v>
      </c>
      <c r="F29" s="297" t="s">
        <v>314</v>
      </c>
      <c r="G29" s="131" t="s">
        <v>385</v>
      </c>
      <c r="H29" s="297" t="s">
        <v>308</v>
      </c>
      <c r="I29" s="295" t="s">
        <v>299</v>
      </c>
      <c r="J29" s="131" t="s">
        <v>386</v>
      </c>
      <c r="K29" s="299"/>
      <c r="L29" s="227" t="s">
        <v>89</v>
      </c>
      <c r="M29" s="300">
        <v>4.5</v>
      </c>
      <c r="N29" s="304">
        <v>2</v>
      </c>
      <c r="O29" s="304">
        <v>1.5</v>
      </c>
      <c r="P29" s="304"/>
      <c r="Q29" s="304">
        <v>0.5</v>
      </c>
      <c r="R29" s="303">
        <v>2</v>
      </c>
      <c r="S29" s="294">
        <f>M29*70+N29*75+O29*25+P29*60+R29*45+Q29*150</f>
        <v>667.5</v>
      </c>
      <c r="V29" s="52"/>
    </row>
    <row r="30" spans="1:22" s="23" customFormat="1" ht="15.6" customHeight="1">
      <c r="A30" s="373"/>
      <c r="B30" s="47" t="s">
        <v>18</v>
      </c>
      <c r="C30" s="59" t="s">
        <v>85</v>
      </c>
      <c r="D30" s="296"/>
      <c r="E30" s="129" t="s">
        <v>387</v>
      </c>
      <c r="F30" s="298"/>
      <c r="G30" s="129" t="s">
        <v>388</v>
      </c>
      <c r="H30" s="298"/>
      <c r="I30" s="295"/>
      <c r="J30" s="129" t="s">
        <v>389</v>
      </c>
      <c r="K30" s="355"/>
      <c r="L30" s="108" t="s">
        <v>90</v>
      </c>
      <c r="M30" s="301"/>
      <c r="N30" s="304"/>
      <c r="O30" s="304"/>
      <c r="P30" s="304"/>
      <c r="Q30" s="304"/>
      <c r="R30" s="302"/>
      <c r="S30" s="294" t="e">
        <f>R30*45+P30*120+O30*75+N30*60+M30*25+L29*70</f>
        <v>#VALUE!</v>
      </c>
    </row>
    <row r="31" spans="1:22" ht="15.6" customHeight="1">
      <c r="A31" s="373"/>
      <c r="B31" s="46">
        <f>B29+1</f>
        <v>42720</v>
      </c>
      <c r="C31" s="224" t="s">
        <v>480</v>
      </c>
      <c r="D31" s="295" t="s">
        <v>48</v>
      </c>
      <c r="E31" s="125" t="s">
        <v>390</v>
      </c>
      <c r="F31" s="307" t="s">
        <v>308</v>
      </c>
      <c r="G31" s="131" t="s">
        <v>391</v>
      </c>
      <c r="H31" s="307" t="s">
        <v>313</v>
      </c>
      <c r="I31" s="295" t="s">
        <v>299</v>
      </c>
      <c r="J31" s="126" t="s">
        <v>392</v>
      </c>
      <c r="K31" s="299" t="s">
        <v>49</v>
      </c>
      <c r="L31" s="227" t="s">
        <v>468</v>
      </c>
      <c r="M31" s="300">
        <v>4.5</v>
      </c>
      <c r="N31" s="304">
        <v>2.5</v>
      </c>
      <c r="O31" s="304">
        <v>2</v>
      </c>
      <c r="P31" s="304">
        <v>1</v>
      </c>
      <c r="Q31" s="304">
        <v>0.5</v>
      </c>
      <c r="R31" s="303">
        <v>1.9</v>
      </c>
      <c r="S31" s="294">
        <f>M31*70+N31*75+O31*25+P31*60+R31*45+Q31*120</f>
        <v>758</v>
      </c>
      <c r="V31" s="50"/>
    </row>
    <row r="32" spans="1:22" ht="15.6" customHeight="1" thickBot="1">
      <c r="A32" s="373"/>
      <c r="B32" s="45" t="s">
        <v>17</v>
      </c>
      <c r="C32" s="228" t="s">
        <v>481</v>
      </c>
      <c r="D32" s="306"/>
      <c r="E32" s="133" t="s">
        <v>393</v>
      </c>
      <c r="F32" s="308"/>
      <c r="G32" s="134" t="s">
        <v>394</v>
      </c>
      <c r="H32" s="308"/>
      <c r="I32" s="295"/>
      <c r="J32" s="135" t="s">
        <v>395</v>
      </c>
      <c r="K32" s="299"/>
      <c r="L32" s="109" t="s">
        <v>469</v>
      </c>
      <c r="M32" s="342"/>
      <c r="N32" s="309"/>
      <c r="O32" s="309"/>
      <c r="P32" s="309"/>
      <c r="Q32" s="309"/>
      <c r="R32" s="338"/>
      <c r="S32" s="339" t="e">
        <f>R32*45+P32*120+O32*75+N32*60+M32*25+L31*70</f>
        <v>#VALUE!</v>
      </c>
    </row>
    <row r="33" spans="1:25" s="44" customFormat="1" ht="15.6" customHeight="1">
      <c r="A33" s="373" t="s">
        <v>45</v>
      </c>
      <c r="B33" s="51">
        <f>B31+3</f>
        <v>42723</v>
      </c>
      <c r="C33" s="229" t="s">
        <v>464</v>
      </c>
      <c r="D33" s="323" t="s">
        <v>311</v>
      </c>
      <c r="E33" s="140" t="s">
        <v>396</v>
      </c>
      <c r="F33" s="324" t="s">
        <v>308</v>
      </c>
      <c r="G33" s="126" t="s">
        <v>397</v>
      </c>
      <c r="H33" s="324" t="s">
        <v>314</v>
      </c>
      <c r="I33" s="323" t="s">
        <v>5</v>
      </c>
      <c r="J33" s="136" t="s">
        <v>362</v>
      </c>
      <c r="K33" s="343" t="s">
        <v>317</v>
      </c>
      <c r="L33" s="227" t="s">
        <v>83</v>
      </c>
      <c r="M33" s="331">
        <v>4.5</v>
      </c>
      <c r="N33" s="302">
        <v>2</v>
      </c>
      <c r="O33" s="302">
        <v>1.5</v>
      </c>
      <c r="P33" s="302">
        <v>1</v>
      </c>
      <c r="Q33" s="302"/>
      <c r="R33" s="305">
        <v>1.8</v>
      </c>
      <c r="S33" s="292">
        <f>M33*70+N33*75+O33*25+P33*60+R33*45+Q33*120</f>
        <v>643.5</v>
      </c>
      <c r="U33" s="80"/>
      <c r="V33" s="48"/>
      <c r="W33" s="48"/>
      <c r="X33" s="48"/>
      <c r="Y33" s="48"/>
    </row>
    <row r="34" spans="1:25" s="44" customFormat="1" ht="15.6" customHeight="1">
      <c r="A34" s="373"/>
      <c r="B34" s="47" t="s">
        <v>21</v>
      </c>
      <c r="C34" s="59" t="s">
        <v>465</v>
      </c>
      <c r="D34" s="296"/>
      <c r="E34" s="141" t="s">
        <v>398</v>
      </c>
      <c r="F34" s="298"/>
      <c r="G34" s="129" t="s">
        <v>399</v>
      </c>
      <c r="H34" s="298"/>
      <c r="I34" s="295"/>
      <c r="J34" s="137" t="s">
        <v>363</v>
      </c>
      <c r="K34" s="344"/>
      <c r="L34" s="107" t="s">
        <v>84</v>
      </c>
      <c r="M34" s="331"/>
      <c r="N34" s="303"/>
      <c r="O34" s="303"/>
      <c r="P34" s="303"/>
      <c r="Q34" s="303"/>
      <c r="R34" s="305"/>
      <c r="S34" s="293" t="e">
        <f>R34*45+P34*120+O34*75+N34*60+M34*25+L33*70</f>
        <v>#VALUE!</v>
      </c>
      <c r="U34" s="81"/>
      <c r="V34" s="48"/>
      <c r="W34" s="48"/>
      <c r="X34" s="48"/>
      <c r="Y34" s="50"/>
    </row>
    <row r="35" spans="1:25" s="44" customFormat="1" ht="15.6" customHeight="1">
      <c r="A35" s="373"/>
      <c r="B35" s="49">
        <f>B33+1</f>
        <v>42724</v>
      </c>
      <c r="C35" s="224" t="s">
        <v>460</v>
      </c>
      <c r="D35" s="295" t="s">
        <v>321</v>
      </c>
      <c r="E35" s="126" t="s">
        <v>400</v>
      </c>
      <c r="F35" s="297" t="s">
        <v>313</v>
      </c>
      <c r="G35" s="126" t="s">
        <v>364</v>
      </c>
      <c r="H35" s="297" t="s">
        <v>308</v>
      </c>
      <c r="I35" s="295" t="s">
        <v>299</v>
      </c>
      <c r="J35" s="131" t="s">
        <v>365</v>
      </c>
      <c r="K35" s="299"/>
      <c r="L35" s="227" t="s">
        <v>472</v>
      </c>
      <c r="M35" s="300">
        <v>4.5</v>
      </c>
      <c r="N35" s="304">
        <v>2.5</v>
      </c>
      <c r="O35" s="304">
        <v>1.5</v>
      </c>
      <c r="P35" s="304"/>
      <c r="Q35" s="304"/>
      <c r="R35" s="303">
        <v>1.8</v>
      </c>
      <c r="S35" s="294">
        <f>M35*70+N35*75+O35*25+P35*60+R35*45+Q35*120</f>
        <v>621</v>
      </c>
      <c r="U35" s="88"/>
      <c r="V35" s="48"/>
      <c r="W35" s="48"/>
      <c r="X35" s="48"/>
      <c r="Y35" s="48"/>
    </row>
    <row r="36" spans="1:25" s="44" customFormat="1" ht="15.6" customHeight="1">
      <c r="A36" s="373"/>
      <c r="B36" s="47" t="s">
        <v>20</v>
      </c>
      <c r="C36" s="59" t="s">
        <v>461</v>
      </c>
      <c r="D36" s="296"/>
      <c r="E36" s="129" t="s">
        <v>401</v>
      </c>
      <c r="F36" s="298"/>
      <c r="G36" s="129" t="s">
        <v>366</v>
      </c>
      <c r="H36" s="298"/>
      <c r="I36" s="295"/>
      <c r="J36" s="129" t="s">
        <v>367</v>
      </c>
      <c r="K36" s="299"/>
      <c r="L36" s="108" t="s">
        <v>473</v>
      </c>
      <c r="M36" s="301"/>
      <c r="N36" s="304"/>
      <c r="O36" s="304"/>
      <c r="P36" s="304"/>
      <c r="Q36" s="304"/>
      <c r="R36" s="302"/>
      <c r="S36" s="294" t="e">
        <f>R36*45+P36*120+O36*75+N36*60+M36*25+L35*70</f>
        <v>#VALUE!</v>
      </c>
      <c r="U36" s="48"/>
      <c r="V36" s="48"/>
    </row>
    <row r="37" spans="1:25" s="44" customFormat="1" ht="15.6" customHeight="1">
      <c r="A37" s="373"/>
      <c r="B37" s="46">
        <f>B35+1</f>
        <v>42725</v>
      </c>
      <c r="C37" s="226" t="s">
        <v>470</v>
      </c>
      <c r="D37" s="347" t="s">
        <v>328</v>
      </c>
      <c r="E37" s="267" t="s">
        <v>402</v>
      </c>
      <c r="F37" s="349" t="s">
        <v>308</v>
      </c>
      <c r="G37" s="267" t="s">
        <v>403</v>
      </c>
      <c r="H37" s="349" t="s">
        <v>306</v>
      </c>
      <c r="I37" s="347" t="s">
        <v>378</v>
      </c>
      <c r="J37" s="266" t="s">
        <v>404</v>
      </c>
      <c r="K37" s="317"/>
      <c r="L37" s="227" t="s">
        <v>72</v>
      </c>
      <c r="M37" s="300">
        <v>4.5</v>
      </c>
      <c r="N37" s="304">
        <v>2.5</v>
      </c>
      <c r="O37" s="304">
        <v>1.5</v>
      </c>
      <c r="P37" s="304">
        <v>1</v>
      </c>
      <c r="Q37" s="304"/>
      <c r="R37" s="303">
        <v>1.7</v>
      </c>
      <c r="S37" s="294">
        <f>M37*70+N37*75+O37*25+P37*60+R37*45+Q37*120</f>
        <v>676.5</v>
      </c>
      <c r="U37" s="80"/>
      <c r="V37" s="48"/>
    </row>
    <row r="38" spans="1:25" s="44" customFormat="1" ht="15.6" customHeight="1">
      <c r="A38" s="373"/>
      <c r="B38" s="47" t="s">
        <v>19</v>
      </c>
      <c r="C38" s="59" t="s">
        <v>471</v>
      </c>
      <c r="D38" s="348"/>
      <c r="E38" s="268" t="s">
        <v>405</v>
      </c>
      <c r="F38" s="350"/>
      <c r="G38" s="270" t="s">
        <v>406</v>
      </c>
      <c r="H38" s="350"/>
      <c r="I38" s="347"/>
      <c r="J38" s="268" t="s">
        <v>407</v>
      </c>
      <c r="K38" s="317"/>
      <c r="L38" s="107"/>
      <c r="M38" s="301"/>
      <c r="N38" s="304"/>
      <c r="O38" s="304"/>
      <c r="P38" s="304"/>
      <c r="Q38" s="304"/>
      <c r="R38" s="302"/>
      <c r="S38" s="294" t="e">
        <f>R38*45+P38*120+O38*75+N38*60+M38*25+#REF!*70</f>
        <v>#REF!</v>
      </c>
      <c r="U38" s="81"/>
      <c r="V38" s="48"/>
    </row>
    <row r="39" spans="1:25" s="44" customFormat="1" ht="15.6" customHeight="1">
      <c r="A39" s="373"/>
      <c r="B39" s="46">
        <f>B37+1</f>
        <v>42726</v>
      </c>
      <c r="C39" s="226" t="s">
        <v>474</v>
      </c>
      <c r="D39" s="295" t="s">
        <v>408</v>
      </c>
      <c r="E39" s="126" t="s">
        <v>409</v>
      </c>
      <c r="F39" s="297" t="s">
        <v>410</v>
      </c>
      <c r="G39" s="131" t="s">
        <v>411</v>
      </c>
      <c r="H39" s="297" t="s">
        <v>313</v>
      </c>
      <c r="I39" s="295" t="s">
        <v>299</v>
      </c>
      <c r="J39" s="131" t="s">
        <v>412</v>
      </c>
      <c r="K39" s="299" t="s">
        <v>47</v>
      </c>
      <c r="L39" s="227" t="s">
        <v>476</v>
      </c>
      <c r="M39" s="331">
        <v>4.5</v>
      </c>
      <c r="N39" s="302">
        <v>2</v>
      </c>
      <c r="O39" s="302">
        <v>1.5</v>
      </c>
      <c r="P39" s="302"/>
      <c r="Q39" s="302">
        <v>0.5</v>
      </c>
      <c r="R39" s="305">
        <v>2</v>
      </c>
      <c r="S39" s="294">
        <f>M39*70+N39*75+O39*25+P39*60+R39*45+Q39*120</f>
        <v>652.5</v>
      </c>
      <c r="U39" s="48"/>
      <c r="V39" s="48"/>
    </row>
    <row r="40" spans="1:25" s="44" customFormat="1" ht="15.6" customHeight="1">
      <c r="A40" s="373"/>
      <c r="B40" s="47" t="s">
        <v>18</v>
      </c>
      <c r="C40" s="60" t="s">
        <v>475</v>
      </c>
      <c r="D40" s="296"/>
      <c r="E40" s="129" t="s">
        <v>413</v>
      </c>
      <c r="F40" s="298"/>
      <c r="G40" s="129" t="s">
        <v>414</v>
      </c>
      <c r="H40" s="298"/>
      <c r="I40" s="295"/>
      <c r="J40" s="139" t="s">
        <v>415</v>
      </c>
      <c r="K40" s="299"/>
      <c r="L40" s="107" t="s">
        <v>477</v>
      </c>
      <c r="M40" s="301"/>
      <c r="N40" s="304"/>
      <c r="O40" s="304"/>
      <c r="P40" s="304"/>
      <c r="Q40" s="304"/>
      <c r="R40" s="302"/>
      <c r="S40" s="294" t="e">
        <f>R40*45+P40*120+O40*75+N40*60+M40*25+L39*70</f>
        <v>#VALUE!</v>
      </c>
    </row>
    <row r="41" spans="1:25" s="44" customFormat="1" ht="15.6" customHeight="1">
      <c r="A41" s="373"/>
      <c r="B41" s="46">
        <f>B39+1</f>
        <v>42727</v>
      </c>
      <c r="C41" s="226" t="s">
        <v>87</v>
      </c>
      <c r="D41" s="295" t="s">
        <v>304</v>
      </c>
      <c r="E41" s="125" t="s">
        <v>416</v>
      </c>
      <c r="F41" s="307" t="s">
        <v>417</v>
      </c>
      <c r="G41" s="131" t="s">
        <v>418</v>
      </c>
      <c r="H41" s="307" t="s">
        <v>308</v>
      </c>
      <c r="I41" s="295" t="s">
        <v>299</v>
      </c>
      <c r="J41" s="126" t="s">
        <v>419</v>
      </c>
      <c r="K41" s="344" t="s">
        <v>317</v>
      </c>
      <c r="L41" s="227" t="s">
        <v>78</v>
      </c>
      <c r="M41" s="368">
        <v>4.5</v>
      </c>
      <c r="N41" s="304">
        <v>2</v>
      </c>
      <c r="O41" s="304">
        <v>1.5</v>
      </c>
      <c r="P41" s="304">
        <v>1</v>
      </c>
      <c r="Q41" s="304"/>
      <c r="R41" s="303">
        <v>1.8</v>
      </c>
      <c r="S41" s="294">
        <f>M41*70+N41*75+O41*25+P41*60+R41*45+Q41*120</f>
        <v>643.5</v>
      </c>
    </row>
    <row r="42" spans="1:25" s="44" customFormat="1" ht="15.6" customHeight="1" thickBot="1">
      <c r="A42" s="373"/>
      <c r="B42" s="45" t="s">
        <v>17</v>
      </c>
      <c r="C42" s="228" t="s">
        <v>88</v>
      </c>
      <c r="D42" s="306"/>
      <c r="E42" s="137" t="s">
        <v>420</v>
      </c>
      <c r="F42" s="308"/>
      <c r="G42" s="135" t="s">
        <v>421</v>
      </c>
      <c r="H42" s="308"/>
      <c r="I42" s="295"/>
      <c r="J42" s="135" t="s">
        <v>422</v>
      </c>
      <c r="K42" s="314"/>
      <c r="L42" s="109" t="s">
        <v>79</v>
      </c>
      <c r="M42" s="369"/>
      <c r="N42" s="309"/>
      <c r="O42" s="309"/>
      <c r="P42" s="309"/>
      <c r="Q42" s="309"/>
      <c r="R42" s="338"/>
      <c r="S42" s="339" t="e">
        <f>R42*45+P42*120+O42*75+N42*60+M42*25+L41*70</f>
        <v>#VALUE!</v>
      </c>
      <c r="U42" s="48"/>
    </row>
    <row r="43" spans="1:25" s="44" customFormat="1" ht="15.6" customHeight="1">
      <c r="A43" s="373" t="s">
        <v>46</v>
      </c>
      <c r="B43" s="46">
        <f>B41+3</f>
        <v>42730</v>
      </c>
      <c r="C43" s="226" t="s">
        <v>462</v>
      </c>
      <c r="D43" s="323" t="s">
        <v>311</v>
      </c>
      <c r="E43" s="140" t="s">
        <v>50</v>
      </c>
      <c r="F43" s="324" t="s">
        <v>313</v>
      </c>
      <c r="G43" s="231" t="s">
        <v>423</v>
      </c>
      <c r="H43" s="324" t="s">
        <v>308</v>
      </c>
      <c r="I43" s="323" t="s">
        <v>5</v>
      </c>
      <c r="J43" s="142" t="s">
        <v>368</v>
      </c>
      <c r="K43" s="343" t="s">
        <v>317</v>
      </c>
      <c r="L43" s="227" t="s">
        <v>244</v>
      </c>
      <c r="M43" s="358">
        <v>4.0999999999999996</v>
      </c>
      <c r="N43" s="302">
        <v>2</v>
      </c>
      <c r="O43" s="302">
        <v>1.5</v>
      </c>
      <c r="P43" s="302">
        <v>1</v>
      </c>
      <c r="Q43" s="302"/>
      <c r="R43" s="305">
        <v>2</v>
      </c>
      <c r="S43" s="292">
        <f>M43*70+N43*75+O43*25+P43*60+R43*45+Q43*120</f>
        <v>624.5</v>
      </c>
      <c r="U43" s="80"/>
    </row>
    <row r="44" spans="1:25" s="44" customFormat="1" ht="15.6" customHeight="1">
      <c r="A44" s="373"/>
      <c r="B44" s="124" t="s">
        <v>30</v>
      </c>
      <c r="C44" s="60" t="s">
        <v>463</v>
      </c>
      <c r="D44" s="296"/>
      <c r="E44" s="141" t="s">
        <v>424</v>
      </c>
      <c r="F44" s="298"/>
      <c r="G44" s="129" t="s">
        <v>425</v>
      </c>
      <c r="H44" s="298"/>
      <c r="I44" s="295"/>
      <c r="J44" s="137" t="s">
        <v>369</v>
      </c>
      <c r="K44" s="344"/>
      <c r="L44" s="108" t="s">
        <v>243</v>
      </c>
      <c r="M44" s="359"/>
      <c r="N44" s="304"/>
      <c r="O44" s="304"/>
      <c r="P44" s="304"/>
      <c r="Q44" s="304"/>
      <c r="R44" s="302"/>
      <c r="S44" s="294" t="e">
        <f>R44*45+P44*120+O44*75+N44*60+M44*25+L43*70</f>
        <v>#VALUE!</v>
      </c>
      <c r="U44" s="81"/>
    </row>
    <row r="45" spans="1:25" s="44" customFormat="1" ht="15.6" customHeight="1">
      <c r="A45" s="373"/>
      <c r="B45" s="46">
        <f>B43+1</f>
        <v>42731</v>
      </c>
      <c r="C45" s="226" t="s">
        <v>269</v>
      </c>
      <c r="D45" s="295" t="s">
        <v>321</v>
      </c>
      <c r="E45" s="126" t="s">
        <v>426</v>
      </c>
      <c r="F45" s="297" t="s">
        <v>313</v>
      </c>
      <c r="G45" s="126" t="s">
        <v>427</v>
      </c>
      <c r="H45" s="297" t="s">
        <v>308</v>
      </c>
      <c r="I45" s="295" t="s">
        <v>299</v>
      </c>
      <c r="J45" s="127" t="s">
        <v>428</v>
      </c>
      <c r="K45" s="299"/>
      <c r="L45" s="227" t="s">
        <v>80</v>
      </c>
      <c r="M45" s="331">
        <v>4.5</v>
      </c>
      <c r="N45" s="302">
        <v>2.5</v>
      </c>
      <c r="O45" s="302">
        <v>1.5</v>
      </c>
      <c r="P45" s="302"/>
      <c r="Q45" s="302">
        <v>0.5</v>
      </c>
      <c r="R45" s="305">
        <v>1.8</v>
      </c>
      <c r="S45" s="292">
        <f>M45*70+N45*75+O45*25+P45*60+R45*45+Q45*120</f>
        <v>681</v>
      </c>
      <c r="U45" s="88"/>
      <c r="V45" s="48"/>
      <c r="W45" s="48"/>
      <c r="X45" s="48"/>
      <c r="Y45" s="48"/>
    </row>
    <row r="46" spans="1:25" s="44" customFormat="1" ht="15.6" customHeight="1">
      <c r="A46" s="373"/>
      <c r="B46" s="47" t="s">
        <v>20</v>
      </c>
      <c r="C46" s="59" t="s">
        <v>270</v>
      </c>
      <c r="D46" s="296"/>
      <c r="E46" s="141" t="s">
        <v>429</v>
      </c>
      <c r="F46" s="298"/>
      <c r="G46" s="129" t="s">
        <v>430</v>
      </c>
      <c r="H46" s="298"/>
      <c r="I46" s="295"/>
      <c r="J46" s="130" t="s">
        <v>431</v>
      </c>
      <c r="K46" s="299"/>
      <c r="L46" s="107" t="s">
        <v>81</v>
      </c>
      <c r="M46" s="301"/>
      <c r="N46" s="304"/>
      <c r="O46" s="304"/>
      <c r="P46" s="304"/>
      <c r="Q46" s="304"/>
      <c r="R46" s="302"/>
      <c r="S46" s="294" t="e">
        <f>R46*45+P46*120+O46*75+N46*60+M46*25+L45*70</f>
        <v>#VALUE!</v>
      </c>
      <c r="U46" s="48"/>
      <c r="V46" s="48"/>
    </row>
    <row r="47" spans="1:25" s="44" customFormat="1" ht="15.6" customHeight="1">
      <c r="A47" s="373"/>
      <c r="B47" s="46">
        <f>B45+1</f>
        <v>42732</v>
      </c>
      <c r="C47" s="226" t="s">
        <v>76</v>
      </c>
      <c r="D47" s="295" t="s">
        <v>328</v>
      </c>
      <c r="E47" s="126" t="s">
        <v>432</v>
      </c>
      <c r="F47" s="297" t="s">
        <v>306</v>
      </c>
      <c r="G47" s="126" t="s">
        <v>433</v>
      </c>
      <c r="H47" s="297" t="s">
        <v>410</v>
      </c>
      <c r="I47" s="295" t="s">
        <v>378</v>
      </c>
      <c r="J47" s="126" t="s">
        <v>434</v>
      </c>
      <c r="K47" s="299"/>
      <c r="L47" s="227" t="s">
        <v>72</v>
      </c>
      <c r="M47" s="300">
        <v>4.5</v>
      </c>
      <c r="N47" s="304">
        <v>2.5</v>
      </c>
      <c r="O47" s="304">
        <v>1.5</v>
      </c>
      <c r="P47" s="304">
        <v>1</v>
      </c>
      <c r="Q47" s="304"/>
      <c r="R47" s="303">
        <v>1.7</v>
      </c>
      <c r="S47" s="294">
        <f>M47*70+N47*75+O47*25+P47*60+R47*45+Q47*120</f>
        <v>676.5</v>
      </c>
      <c r="U47" s="48"/>
      <c r="V47" s="48"/>
    </row>
    <row r="48" spans="1:25" s="44" customFormat="1" ht="15.6" customHeight="1">
      <c r="A48" s="373"/>
      <c r="B48" s="47" t="s">
        <v>19</v>
      </c>
      <c r="C48" s="59" t="s">
        <v>82</v>
      </c>
      <c r="D48" s="296"/>
      <c r="E48" s="129" t="s">
        <v>435</v>
      </c>
      <c r="F48" s="298"/>
      <c r="G48" s="132" t="s">
        <v>436</v>
      </c>
      <c r="H48" s="298"/>
      <c r="I48" s="295"/>
      <c r="J48" s="129" t="s">
        <v>437</v>
      </c>
      <c r="K48" s="299"/>
      <c r="L48" s="107"/>
      <c r="M48" s="301"/>
      <c r="N48" s="304"/>
      <c r="O48" s="304"/>
      <c r="P48" s="304"/>
      <c r="Q48" s="304"/>
      <c r="R48" s="302"/>
      <c r="S48" s="294" t="e">
        <f>R48*45+P48*120+O48*75+N48*60+M48*25+#REF!*70</f>
        <v>#REF!</v>
      </c>
      <c r="U48" s="48"/>
      <c r="V48" s="48"/>
    </row>
    <row r="49" spans="1:22" s="44" customFormat="1" ht="15.6" customHeight="1">
      <c r="A49" s="373"/>
      <c r="B49" s="46">
        <f>B47+1</f>
        <v>42733</v>
      </c>
      <c r="C49" s="226" t="s">
        <v>91</v>
      </c>
      <c r="D49" s="347" t="s">
        <v>438</v>
      </c>
      <c r="E49" s="267" t="s">
        <v>439</v>
      </c>
      <c r="F49" s="349" t="s">
        <v>313</v>
      </c>
      <c r="G49" s="266" t="s">
        <v>370</v>
      </c>
      <c r="H49" s="349" t="s">
        <v>308</v>
      </c>
      <c r="I49" s="347" t="s">
        <v>299</v>
      </c>
      <c r="J49" s="266" t="s">
        <v>440</v>
      </c>
      <c r="K49" s="317"/>
      <c r="L49" s="227" t="s">
        <v>448</v>
      </c>
      <c r="M49" s="331">
        <v>4.5</v>
      </c>
      <c r="N49" s="302">
        <v>2</v>
      </c>
      <c r="O49" s="302">
        <v>1.5</v>
      </c>
      <c r="P49" s="302"/>
      <c r="Q49" s="302">
        <v>0.5</v>
      </c>
      <c r="R49" s="305">
        <v>2</v>
      </c>
      <c r="S49" s="294">
        <f>M49*70+N49*75+O49*25+P49*60+R49*45+Q49*120</f>
        <v>652.5</v>
      </c>
      <c r="U49" s="48"/>
      <c r="V49" s="48"/>
    </row>
    <row r="50" spans="1:22" s="44" customFormat="1" ht="15.6" customHeight="1">
      <c r="A50" s="373"/>
      <c r="B50" s="47" t="s">
        <v>18</v>
      </c>
      <c r="C50" s="60" t="s">
        <v>190</v>
      </c>
      <c r="D50" s="348"/>
      <c r="E50" s="268" t="s">
        <v>441</v>
      </c>
      <c r="F50" s="350"/>
      <c r="G50" s="268" t="s">
        <v>371</v>
      </c>
      <c r="H50" s="350"/>
      <c r="I50" s="347"/>
      <c r="J50" s="268" t="s">
        <v>442</v>
      </c>
      <c r="K50" s="317"/>
      <c r="L50" s="107" t="s">
        <v>447</v>
      </c>
      <c r="M50" s="301"/>
      <c r="N50" s="304"/>
      <c r="O50" s="304"/>
      <c r="P50" s="304"/>
      <c r="Q50" s="304"/>
      <c r="R50" s="302"/>
      <c r="S50" s="294" t="e">
        <f>R50*45+P50*120+O50*75+N50*60+M50*25+L49*70</f>
        <v>#VALUE!</v>
      </c>
    </row>
    <row r="51" spans="1:22" s="44" customFormat="1" ht="15.6" customHeight="1">
      <c r="A51" s="373"/>
      <c r="B51" s="46">
        <f>B49+1</f>
        <v>42734</v>
      </c>
      <c r="C51" s="226" t="s">
        <v>92</v>
      </c>
      <c r="D51" s="295" t="s">
        <v>304</v>
      </c>
      <c r="E51" s="126" t="s">
        <v>51</v>
      </c>
      <c r="F51" s="297" t="s">
        <v>308</v>
      </c>
      <c r="G51" s="126" t="s">
        <v>443</v>
      </c>
      <c r="H51" s="307" t="s">
        <v>313</v>
      </c>
      <c r="I51" s="295" t="s">
        <v>299</v>
      </c>
      <c r="J51" s="131" t="s">
        <v>372</v>
      </c>
      <c r="K51" s="313" t="s">
        <v>317</v>
      </c>
      <c r="L51" s="227" t="s">
        <v>484</v>
      </c>
      <c r="M51" s="300">
        <v>4.5</v>
      </c>
      <c r="N51" s="304">
        <v>2</v>
      </c>
      <c r="O51" s="304">
        <v>1.5</v>
      </c>
      <c r="P51" s="304">
        <v>1</v>
      </c>
      <c r="Q51" s="304"/>
      <c r="R51" s="303">
        <v>1.8</v>
      </c>
      <c r="S51" s="292">
        <f>M51*70+N51*75+O51*25+P51*60+R51*45+Q51*120</f>
        <v>643.5</v>
      </c>
    </row>
    <row r="52" spans="1:22" s="44" customFormat="1" ht="15.6" customHeight="1" thickBot="1">
      <c r="A52" s="373"/>
      <c r="B52" s="45" t="s">
        <v>17</v>
      </c>
      <c r="C52" s="60" t="s">
        <v>93</v>
      </c>
      <c r="D52" s="306"/>
      <c r="E52" s="135" t="s">
        <v>444</v>
      </c>
      <c r="F52" s="374"/>
      <c r="G52" s="135" t="s">
        <v>445</v>
      </c>
      <c r="H52" s="308"/>
      <c r="I52" s="375"/>
      <c r="J52" s="135" t="s">
        <v>373</v>
      </c>
      <c r="K52" s="314"/>
      <c r="L52" s="110" t="s">
        <v>485</v>
      </c>
      <c r="M52" s="301"/>
      <c r="N52" s="304"/>
      <c r="O52" s="304"/>
      <c r="P52" s="304"/>
      <c r="Q52" s="304"/>
      <c r="R52" s="302"/>
      <c r="S52" s="294" t="e">
        <f>R52*45+P52*120+O52*75+N52*60+M52*25+L51*70</f>
        <v>#VALUE!</v>
      </c>
    </row>
    <row r="53" spans="1:22" s="43" customFormat="1" ht="14.45" customHeight="1">
      <c r="B53" s="319" t="s">
        <v>260</v>
      </c>
      <c r="C53" s="320"/>
      <c r="D53" s="320"/>
      <c r="E53" s="102" t="s">
        <v>261</v>
      </c>
      <c r="F53" s="315" t="s">
        <v>262</v>
      </c>
      <c r="G53" s="315"/>
      <c r="H53" s="316" t="s">
        <v>263</v>
      </c>
      <c r="I53" s="316"/>
      <c r="J53" s="315" t="s">
        <v>264</v>
      </c>
      <c r="K53" s="315"/>
      <c r="L53" s="111" t="s">
        <v>265</v>
      </c>
      <c r="M53" s="365" t="s">
        <v>266</v>
      </c>
      <c r="N53" s="315"/>
      <c r="O53" s="315"/>
      <c r="P53" s="316" t="s">
        <v>267</v>
      </c>
      <c r="Q53" s="316"/>
      <c r="R53" s="316"/>
      <c r="S53" s="372"/>
    </row>
    <row r="54" spans="1:22" s="43" customFormat="1" ht="20.45" customHeight="1">
      <c r="B54" s="321" t="s">
        <v>31</v>
      </c>
      <c r="C54" s="322"/>
      <c r="D54" s="322"/>
      <c r="E54" s="103">
        <v>550</v>
      </c>
      <c r="F54" s="318" t="s">
        <v>32</v>
      </c>
      <c r="G54" s="318"/>
      <c r="H54" s="318" t="s">
        <v>33</v>
      </c>
      <c r="I54" s="318"/>
      <c r="J54" s="318" t="s">
        <v>34</v>
      </c>
      <c r="K54" s="318"/>
      <c r="L54" s="112">
        <v>1</v>
      </c>
      <c r="M54" s="366">
        <v>0.5</v>
      </c>
      <c r="N54" s="367"/>
      <c r="O54" s="367"/>
      <c r="P54" s="370" t="s">
        <v>33</v>
      </c>
      <c r="Q54" s="370"/>
      <c r="R54" s="370"/>
      <c r="S54" s="371"/>
    </row>
    <row r="55" spans="1:22" s="43" customFormat="1" ht="20.45" customHeight="1" thickBot="1">
      <c r="B55" s="310" t="s">
        <v>35</v>
      </c>
      <c r="C55" s="311"/>
      <c r="D55" s="311"/>
      <c r="E55" s="104">
        <v>700</v>
      </c>
      <c r="F55" s="312" t="s">
        <v>36</v>
      </c>
      <c r="G55" s="312"/>
      <c r="H55" s="312" t="s">
        <v>33</v>
      </c>
      <c r="I55" s="312"/>
      <c r="J55" s="312" t="s">
        <v>33</v>
      </c>
      <c r="K55" s="312"/>
      <c r="L55" s="113">
        <v>1</v>
      </c>
      <c r="M55" s="288">
        <v>0.5</v>
      </c>
      <c r="N55" s="289"/>
      <c r="O55" s="289"/>
      <c r="P55" s="290" t="s">
        <v>37</v>
      </c>
      <c r="Q55" s="290"/>
      <c r="R55" s="290"/>
      <c r="S55" s="291"/>
    </row>
    <row r="56" spans="1:22" s="35" customFormat="1" ht="16.5">
      <c r="B56" s="42" t="s">
        <v>16</v>
      </c>
      <c r="C56" s="40"/>
      <c r="D56" s="39"/>
      <c r="E56" s="41"/>
      <c r="F56" s="58"/>
      <c r="G56" s="40"/>
      <c r="H56" s="40"/>
      <c r="I56" s="41"/>
      <c r="J56" s="41"/>
      <c r="K56" s="40"/>
      <c r="L56" s="39"/>
      <c r="M56" s="38"/>
      <c r="N56" s="38"/>
      <c r="O56" s="38"/>
      <c r="P56" s="38"/>
      <c r="Q56" s="38"/>
      <c r="R56" s="37"/>
      <c r="S56" s="36"/>
      <c r="T56" s="36"/>
    </row>
    <row r="57" spans="1:22" s="30" customFormat="1" ht="14.45" customHeight="1">
      <c r="B57" s="33" t="s">
        <v>15</v>
      </c>
      <c r="E57" s="32"/>
      <c r="F57" s="25"/>
      <c r="I57" s="32"/>
      <c r="J57" s="32"/>
      <c r="K57" s="56"/>
      <c r="R57" s="31"/>
    </row>
    <row r="58" spans="1:22" s="30" customFormat="1" ht="14.45" customHeight="1">
      <c r="E58" s="34"/>
      <c r="F58" s="25"/>
      <c r="J58" s="33"/>
      <c r="K58" s="32"/>
    </row>
    <row r="59" spans="1:22" s="30" customFormat="1" ht="14.45" customHeight="1">
      <c r="B59" s="32"/>
      <c r="E59" s="32"/>
      <c r="F59" s="25"/>
      <c r="J59" s="32"/>
      <c r="R59" s="31"/>
    </row>
    <row r="60" spans="1:22" s="30" customFormat="1" ht="14.45" customHeight="1">
      <c r="B60" s="29"/>
      <c r="E60" s="32"/>
      <c r="F60" s="29"/>
      <c r="I60" s="32"/>
      <c r="J60" s="32"/>
      <c r="K60" s="32"/>
      <c r="R60" s="31"/>
    </row>
    <row r="61" spans="1:22" s="25" customFormat="1" ht="19.149999999999999" customHeight="1">
      <c r="B61" s="29"/>
      <c r="C61" s="27"/>
      <c r="D61" s="27"/>
      <c r="E61" s="28"/>
      <c r="F61" s="27"/>
      <c r="G61" s="27"/>
      <c r="H61" s="27"/>
      <c r="I61" s="28"/>
      <c r="J61" s="28"/>
      <c r="K61" s="32"/>
      <c r="L61" s="27"/>
      <c r="R61" s="26"/>
    </row>
    <row r="62" spans="1:22" ht="21" customHeight="1">
      <c r="K62" s="56"/>
    </row>
    <row r="63" spans="1:22" ht="21" customHeight="1">
      <c r="K63" s="32"/>
      <c r="L63" s="1" t="s">
        <v>7</v>
      </c>
    </row>
    <row r="64" spans="1:22" ht="21" customHeight="1">
      <c r="K64" s="30"/>
    </row>
    <row r="65" spans="4:12" ht="21" customHeight="1">
      <c r="K65" s="32"/>
    </row>
    <row r="66" spans="4:12" ht="21" customHeight="1">
      <c r="K66" s="32"/>
    </row>
    <row r="73" spans="4:12" ht="21" customHeight="1">
      <c r="D73" s="1"/>
      <c r="K73" s="1"/>
      <c r="L73" s="24"/>
    </row>
  </sheetData>
  <sheetProtection selectLockedCells="1" selectUnlockedCells="1"/>
  <mergeCells count="326">
    <mergeCell ref="A3:A12"/>
    <mergeCell ref="A13:A22"/>
    <mergeCell ref="A23:A32"/>
    <mergeCell ref="A33:A42"/>
    <mergeCell ref="A43:A52"/>
    <mergeCell ref="Q49:Q50"/>
    <mergeCell ref="R49:R50"/>
    <mergeCell ref="S49:S50"/>
    <mergeCell ref="D51:D52"/>
    <mergeCell ref="F51:F52"/>
    <mergeCell ref="H51:H52"/>
    <mergeCell ref="I51:I52"/>
    <mergeCell ref="K51:K52"/>
    <mergeCell ref="M51:M52"/>
    <mergeCell ref="N51:N52"/>
    <mergeCell ref="O51:O52"/>
    <mergeCell ref="P51:P52"/>
    <mergeCell ref="Q51:Q52"/>
    <mergeCell ref="R51:R52"/>
    <mergeCell ref="S51:S52"/>
    <mergeCell ref="D49:D50"/>
    <mergeCell ref="F49:F50"/>
    <mergeCell ref="H49:H50"/>
    <mergeCell ref="I49:I50"/>
    <mergeCell ref="O49:O50"/>
    <mergeCell ref="P49:P50"/>
    <mergeCell ref="S45:S46"/>
    <mergeCell ref="D47:D48"/>
    <mergeCell ref="F47:F48"/>
    <mergeCell ref="H47:H48"/>
    <mergeCell ref="I47:I48"/>
    <mergeCell ref="K47:K48"/>
    <mergeCell ref="M47:M48"/>
    <mergeCell ref="N47:N48"/>
    <mergeCell ref="O47:O48"/>
    <mergeCell ref="P47:P48"/>
    <mergeCell ref="Q47:Q48"/>
    <mergeCell ref="R47:R48"/>
    <mergeCell ref="S47:S48"/>
    <mergeCell ref="D45:D46"/>
    <mergeCell ref="F45:F46"/>
    <mergeCell ref="H45:H46"/>
    <mergeCell ref="I45:I46"/>
    <mergeCell ref="K45:K46"/>
    <mergeCell ref="M45:M46"/>
    <mergeCell ref="M53:O53"/>
    <mergeCell ref="N45:N46"/>
    <mergeCell ref="O45:O46"/>
    <mergeCell ref="P45:P46"/>
    <mergeCell ref="R41:R42"/>
    <mergeCell ref="O39:O40"/>
    <mergeCell ref="M54:O54"/>
    <mergeCell ref="S41:S42"/>
    <mergeCell ref="M41:M42"/>
    <mergeCell ref="N41:N42"/>
    <mergeCell ref="O41:O42"/>
    <mergeCell ref="P41:P42"/>
    <mergeCell ref="Q41:Q42"/>
    <mergeCell ref="S39:S40"/>
    <mergeCell ref="S43:S44"/>
    <mergeCell ref="R43:R44"/>
    <mergeCell ref="P54:S54"/>
    <mergeCell ref="Q45:Q46"/>
    <mergeCell ref="R45:R46"/>
    <mergeCell ref="P43:P44"/>
    <mergeCell ref="Q43:Q44"/>
    <mergeCell ref="P53:S53"/>
    <mergeCell ref="M49:M50"/>
    <mergeCell ref="N49:N50"/>
    <mergeCell ref="K43:K44"/>
    <mergeCell ref="M43:M44"/>
    <mergeCell ref="N43:N44"/>
    <mergeCell ref="O43:O44"/>
    <mergeCell ref="M39:M40"/>
    <mergeCell ref="N39:N40"/>
    <mergeCell ref="D9:D10"/>
    <mergeCell ref="F9:F10"/>
    <mergeCell ref="H9:H10"/>
    <mergeCell ref="N11:N12"/>
    <mergeCell ref="O11:O12"/>
    <mergeCell ref="H11:H12"/>
    <mergeCell ref="I11:I12"/>
    <mergeCell ref="K11:K12"/>
    <mergeCell ref="B1:R1"/>
    <mergeCell ref="D41:D42"/>
    <mergeCell ref="F41:F42"/>
    <mergeCell ref="H41:H42"/>
    <mergeCell ref="I41:I42"/>
    <mergeCell ref="K41:K42"/>
    <mergeCell ref="P39:P40"/>
    <mergeCell ref="Q39:Q40"/>
    <mergeCell ref="R39:R40"/>
    <mergeCell ref="N31:N32"/>
    <mergeCell ref="O31:O32"/>
    <mergeCell ref="P31:P32"/>
    <mergeCell ref="R33:R34"/>
    <mergeCell ref="R13:R14"/>
    <mergeCell ref="R3:R4"/>
    <mergeCell ref="E2:F2"/>
    <mergeCell ref="R35:R36"/>
    <mergeCell ref="Q31:Q32"/>
    <mergeCell ref="G2:H2"/>
    <mergeCell ref="N35:N36"/>
    <mergeCell ref="O35:O36"/>
    <mergeCell ref="R31:R32"/>
    <mergeCell ref="Q27:Q28"/>
    <mergeCell ref="R27:R28"/>
    <mergeCell ref="S35:S36"/>
    <mergeCell ref="D37:D38"/>
    <mergeCell ref="F37:F38"/>
    <mergeCell ref="H37:H38"/>
    <mergeCell ref="I37:I38"/>
    <mergeCell ref="K37:K38"/>
    <mergeCell ref="M37:M38"/>
    <mergeCell ref="N37:N38"/>
    <mergeCell ref="O37:O38"/>
    <mergeCell ref="P37:P38"/>
    <mergeCell ref="R37:R38"/>
    <mergeCell ref="S37:S38"/>
    <mergeCell ref="Q37:Q38"/>
    <mergeCell ref="D35:D36"/>
    <mergeCell ref="F35:F36"/>
    <mergeCell ref="H35:H36"/>
    <mergeCell ref="I35:I36"/>
    <mergeCell ref="K35:K36"/>
    <mergeCell ref="M35:M36"/>
    <mergeCell ref="P35:P36"/>
    <mergeCell ref="Q35:Q36"/>
    <mergeCell ref="S31:S32"/>
    <mergeCell ref="D33:D34"/>
    <mergeCell ref="F33:F34"/>
    <mergeCell ref="H33:H34"/>
    <mergeCell ref="I33:I34"/>
    <mergeCell ref="K33:K34"/>
    <mergeCell ref="M33:M34"/>
    <mergeCell ref="N33:N34"/>
    <mergeCell ref="O33:O34"/>
    <mergeCell ref="P33:P34"/>
    <mergeCell ref="Q33:Q34"/>
    <mergeCell ref="S33:S34"/>
    <mergeCell ref="D31:D32"/>
    <mergeCell ref="F31:F32"/>
    <mergeCell ref="H31:H32"/>
    <mergeCell ref="I31:I32"/>
    <mergeCell ref="K31:K32"/>
    <mergeCell ref="M31:M32"/>
    <mergeCell ref="S27:S28"/>
    <mergeCell ref="D29:D30"/>
    <mergeCell ref="F29:F30"/>
    <mergeCell ref="H29:H30"/>
    <mergeCell ref="I29:I30"/>
    <mergeCell ref="K29:K30"/>
    <mergeCell ref="M29:M30"/>
    <mergeCell ref="N29:N30"/>
    <mergeCell ref="O29:O30"/>
    <mergeCell ref="P29:P30"/>
    <mergeCell ref="Q29:Q30"/>
    <mergeCell ref="R29:R30"/>
    <mergeCell ref="S29:S30"/>
    <mergeCell ref="D27:D28"/>
    <mergeCell ref="F27:F28"/>
    <mergeCell ref="H27:H28"/>
    <mergeCell ref="I27:I28"/>
    <mergeCell ref="K27:K28"/>
    <mergeCell ref="M27:M28"/>
    <mergeCell ref="N27:N28"/>
    <mergeCell ref="O27:O28"/>
    <mergeCell ref="P27:P28"/>
    <mergeCell ref="Q23:Q24"/>
    <mergeCell ref="R23:R24"/>
    <mergeCell ref="S23:S24"/>
    <mergeCell ref="D25:D26"/>
    <mergeCell ref="F25:F26"/>
    <mergeCell ref="H25:H26"/>
    <mergeCell ref="I25:I26"/>
    <mergeCell ref="K25:K26"/>
    <mergeCell ref="M25:M26"/>
    <mergeCell ref="N25:N26"/>
    <mergeCell ref="O25:O26"/>
    <mergeCell ref="P25:P26"/>
    <mergeCell ref="Q25:Q26"/>
    <mergeCell ref="R25:R26"/>
    <mergeCell ref="S25:S26"/>
    <mergeCell ref="D23:D24"/>
    <mergeCell ref="F23:F24"/>
    <mergeCell ref="H23:H24"/>
    <mergeCell ref="I23:I24"/>
    <mergeCell ref="K23:K24"/>
    <mergeCell ref="M23:M24"/>
    <mergeCell ref="N23:N24"/>
    <mergeCell ref="O23:O24"/>
    <mergeCell ref="P23:P24"/>
    <mergeCell ref="Q21:Q22"/>
    <mergeCell ref="R21:R22"/>
    <mergeCell ref="S21:S22"/>
    <mergeCell ref="D19:D20"/>
    <mergeCell ref="F19:F20"/>
    <mergeCell ref="H19:H20"/>
    <mergeCell ref="I19:I20"/>
    <mergeCell ref="K19:K20"/>
    <mergeCell ref="M19:M20"/>
    <mergeCell ref="N19:N20"/>
    <mergeCell ref="O19:O20"/>
    <mergeCell ref="P19:P20"/>
    <mergeCell ref="Q15:Q16"/>
    <mergeCell ref="R15:R16"/>
    <mergeCell ref="S15:S16"/>
    <mergeCell ref="D17:D18"/>
    <mergeCell ref="F17:F18"/>
    <mergeCell ref="H17:H18"/>
    <mergeCell ref="I17:I18"/>
    <mergeCell ref="K17:K18"/>
    <mergeCell ref="M17:M18"/>
    <mergeCell ref="N17:N18"/>
    <mergeCell ref="O17:O18"/>
    <mergeCell ref="P17:P18"/>
    <mergeCell ref="Q17:Q18"/>
    <mergeCell ref="R17:R18"/>
    <mergeCell ref="P11:P12"/>
    <mergeCell ref="Q11:Q12"/>
    <mergeCell ref="R11:R12"/>
    <mergeCell ref="S11:S12"/>
    <mergeCell ref="D13:D14"/>
    <mergeCell ref="I9:I10"/>
    <mergeCell ref="K9:K10"/>
    <mergeCell ref="M9:M10"/>
    <mergeCell ref="O9:O10"/>
    <mergeCell ref="P9:P10"/>
    <mergeCell ref="Q9:Q10"/>
    <mergeCell ref="R9:R10"/>
    <mergeCell ref="S9:S10"/>
    <mergeCell ref="M11:M12"/>
    <mergeCell ref="F13:F14"/>
    <mergeCell ref="H13:H14"/>
    <mergeCell ref="I13:I14"/>
    <mergeCell ref="K13:K14"/>
    <mergeCell ref="M13:M14"/>
    <mergeCell ref="N13:N14"/>
    <mergeCell ref="O13:O14"/>
    <mergeCell ref="P13:P14"/>
    <mergeCell ref="D11:D12"/>
    <mergeCell ref="F11:F12"/>
    <mergeCell ref="Q7:Q8"/>
    <mergeCell ref="R7:R8"/>
    <mergeCell ref="S7:S8"/>
    <mergeCell ref="N9:N10"/>
    <mergeCell ref="D7:D8"/>
    <mergeCell ref="F7:F8"/>
    <mergeCell ref="H7:H8"/>
    <mergeCell ref="I7:I8"/>
    <mergeCell ref="K7:K8"/>
    <mergeCell ref="M7:M8"/>
    <mergeCell ref="N7:N8"/>
    <mergeCell ref="O7:O8"/>
    <mergeCell ref="P7:P8"/>
    <mergeCell ref="S3:S4"/>
    <mergeCell ref="D5:D6"/>
    <mergeCell ref="F5:F6"/>
    <mergeCell ref="H5:H6"/>
    <mergeCell ref="I5:I6"/>
    <mergeCell ref="K5:K6"/>
    <mergeCell ref="M5:M6"/>
    <mergeCell ref="N5:N6"/>
    <mergeCell ref="O5:O6"/>
    <mergeCell ref="P5:P6"/>
    <mergeCell ref="Q5:Q6"/>
    <mergeCell ref="R5:R6"/>
    <mergeCell ref="K3:K4"/>
    <mergeCell ref="M3:M4"/>
    <mergeCell ref="N3:N4"/>
    <mergeCell ref="S5:S6"/>
    <mergeCell ref="D3:D4"/>
    <mergeCell ref="F3:F4"/>
    <mergeCell ref="H3:H4"/>
    <mergeCell ref="I3:I4"/>
    <mergeCell ref="O3:O4"/>
    <mergeCell ref="P3:P4"/>
    <mergeCell ref="Q3:Q4"/>
    <mergeCell ref="B55:D55"/>
    <mergeCell ref="F55:G55"/>
    <mergeCell ref="H55:I55"/>
    <mergeCell ref="J55:K55"/>
    <mergeCell ref="I21:I22"/>
    <mergeCell ref="K21:K22"/>
    <mergeCell ref="D39:D40"/>
    <mergeCell ref="F39:F40"/>
    <mergeCell ref="H39:H40"/>
    <mergeCell ref="I39:I40"/>
    <mergeCell ref="K39:K40"/>
    <mergeCell ref="F53:G53"/>
    <mergeCell ref="H53:I53"/>
    <mergeCell ref="J53:K53"/>
    <mergeCell ref="K49:K50"/>
    <mergeCell ref="F54:G54"/>
    <mergeCell ref="H54:I54"/>
    <mergeCell ref="J54:K54"/>
    <mergeCell ref="B53:D53"/>
    <mergeCell ref="B54:D54"/>
    <mergeCell ref="D43:D44"/>
    <mergeCell ref="F43:F44"/>
    <mergeCell ref="H43:H44"/>
    <mergeCell ref="I43:I44"/>
    <mergeCell ref="M55:O55"/>
    <mergeCell ref="P55:S55"/>
    <mergeCell ref="S13:S14"/>
    <mergeCell ref="S17:S18"/>
    <mergeCell ref="D15:D16"/>
    <mergeCell ref="F15:F16"/>
    <mergeCell ref="H15:H16"/>
    <mergeCell ref="I15:I16"/>
    <mergeCell ref="K15:K16"/>
    <mergeCell ref="M15:M16"/>
    <mergeCell ref="Q13:Q14"/>
    <mergeCell ref="N15:N16"/>
    <mergeCell ref="O15:O16"/>
    <mergeCell ref="P15:P16"/>
    <mergeCell ref="Q19:Q20"/>
    <mergeCell ref="R19:R20"/>
    <mergeCell ref="S19:S20"/>
    <mergeCell ref="D21:D22"/>
    <mergeCell ref="F21:F22"/>
    <mergeCell ref="H21:H22"/>
    <mergeCell ref="M21:M22"/>
    <mergeCell ref="N21:N22"/>
    <mergeCell ref="O21:O22"/>
    <mergeCell ref="P21:P22"/>
  </mergeCells>
  <phoneticPr fontId="8" type="noConversion"/>
  <printOptions horizontalCentered="1" verticalCentered="1"/>
  <pageMargins left="0" right="0.16" top="0.15748031496062992" bottom="0.15748031496062992" header="0.15748031496062992" footer="0.19685039370078741"/>
  <pageSetup paperSize="9" scale="7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view="pageBreakPreview" topLeftCell="A4" zoomScale="68" zoomScaleNormal="50" zoomScaleSheetLayoutView="68" workbookViewId="0">
      <selection activeCell="B17" sqref="B17"/>
    </sheetView>
  </sheetViews>
  <sheetFormatPr defaultRowHeight="16.5"/>
  <cols>
    <col min="1" max="1" width="4.875" style="3" customWidth="1"/>
    <col min="2" max="2" width="20.625" style="3" customWidth="1"/>
    <col min="3" max="3" width="7" style="3" hidden="1" customWidth="1"/>
    <col min="4" max="4" width="18.625" style="3" customWidth="1"/>
    <col min="5" max="5" width="4.875" style="3" customWidth="1"/>
    <col min="6" max="6" width="20.625" style="3" customWidth="1"/>
    <col min="7" max="7" width="7" style="3" customWidth="1"/>
    <col min="8" max="8" width="18.625" style="3" customWidth="1"/>
    <col min="9" max="9" width="4.875" style="3" customWidth="1"/>
    <col min="10" max="10" width="26" style="3" customWidth="1"/>
    <col min="11" max="11" width="7" style="3" hidden="1" customWidth="1"/>
    <col min="12" max="12" width="18.625" style="3" customWidth="1"/>
    <col min="13" max="13" width="4.875" style="3" customWidth="1"/>
    <col min="14" max="14" width="20.625" style="3" customWidth="1"/>
    <col min="15" max="15" width="7" style="3" customWidth="1"/>
    <col min="16" max="16" width="18.625" style="3" customWidth="1"/>
    <col min="17" max="17" width="4.875" style="3" customWidth="1"/>
    <col min="18" max="18" width="22.875" style="3" customWidth="1"/>
    <col min="19" max="19" width="7" style="3" hidden="1" customWidth="1"/>
    <col min="20" max="20" width="18.625" style="3" customWidth="1"/>
    <col min="21" max="22" width="9" style="3"/>
    <col min="23" max="23" width="32.5" style="3" customWidth="1"/>
    <col min="24" max="261" width="9" style="3"/>
    <col min="262" max="262" width="4.875" style="3" customWidth="1"/>
    <col min="263" max="263" width="20.625" style="3" customWidth="1"/>
    <col min="264" max="264" width="18.625" style="3" customWidth="1"/>
    <col min="265" max="265" width="4.875" style="3" customWidth="1"/>
    <col min="266" max="266" width="20.625" style="3" customWidth="1"/>
    <col min="267" max="267" width="18.625" style="3" customWidth="1"/>
    <col min="268" max="268" width="4.875" style="3" customWidth="1"/>
    <col min="269" max="269" width="26" style="3" customWidth="1"/>
    <col min="270" max="270" width="18.625" style="3" customWidth="1"/>
    <col min="271" max="271" width="4.875" style="3" customWidth="1"/>
    <col min="272" max="272" width="20.625" style="3" customWidth="1"/>
    <col min="273" max="273" width="18.625" style="3" customWidth="1"/>
    <col min="274" max="274" width="4.875" style="3" customWidth="1"/>
    <col min="275" max="275" width="22.875" style="3" customWidth="1"/>
    <col min="276" max="276" width="18.625" style="3" customWidth="1"/>
    <col min="277" max="278" width="9" style="3"/>
    <col min="279" max="279" width="32.5" style="3" customWidth="1"/>
    <col min="280" max="517" width="9" style="3"/>
    <col min="518" max="518" width="4.875" style="3" customWidth="1"/>
    <col min="519" max="519" width="20.625" style="3" customWidth="1"/>
    <col min="520" max="520" width="18.625" style="3" customWidth="1"/>
    <col min="521" max="521" width="4.875" style="3" customWidth="1"/>
    <col min="522" max="522" width="20.625" style="3" customWidth="1"/>
    <col min="523" max="523" width="18.625" style="3" customWidth="1"/>
    <col min="524" max="524" width="4.875" style="3" customWidth="1"/>
    <col min="525" max="525" width="26" style="3" customWidth="1"/>
    <col min="526" max="526" width="18.625" style="3" customWidth="1"/>
    <col min="527" max="527" width="4.875" style="3" customWidth="1"/>
    <col min="528" max="528" width="20.625" style="3" customWidth="1"/>
    <col min="529" max="529" width="18.625" style="3" customWidth="1"/>
    <col min="530" max="530" width="4.875" style="3" customWidth="1"/>
    <col min="531" max="531" width="22.875" style="3" customWidth="1"/>
    <col min="532" max="532" width="18.625" style="3" customWidth="1"/>
    <col min="533" max="534" width="9" style="3"/>
    <col min="535" max="535" width="32.5" style="3" customWidth="1"/>
    <col min="536" max="773" width="9" style="3"/>
    <col min="774" max="774" width="4.875" style="3" customWidth="1"/>
    <col min="775" max="775" width="20.625" style="3" customWidth="1"/>
    <col min="776" max="776" width="18.625" style="3" customWidth="1"/>
    <col min="777" max="777" width="4.875" style="3" customWidth="1"/>
    <col min="778" max="778" width="20.625" style="3" customWidth="1"/>
    <col min="779" max="779" width="18.625" style="3" customWidth="1"/>
    <col min="780" max="780" width="4.875" style="3" customWidth="1"/>
    <col min="781" max="781" width="26" style="3" customWidth="1"/>
    <col min="782" max="782" width="18.625" style="3" customWidth="1"/>
    <col min="783" max="783" width="4.875" style="3" customWidth="1"/>
    <col min="784" max="784" width="20.625" style="3" customWidth="1"/>
    <col min="785" max="785" width="18.625" style="3" customWidth="1"/>
    <col min="786" max="786" width="4.875" style="3" customWidth="1"/>
    <col min="787" max="787" width="22.875" style="3" customWidth="1"/>
    <col min="788" max="788" width="18.625" style="3" customWidth="1"/>
    <col min="789" max="790" width="9" style="3"/>
    <col min="791" max="791" width="32.5" style="3" customWidth="1"/>
    <col min="792" max="1029" width="9" style="3"/>
    <col min="1030" max="1030" width="4.875" style="3" customWidth="1"/>
    <col min="1031" max="1031" width="20.625" style="3" customWidth="1"/>
    <col min="1032" max="1032" width="18.625" style="3" customWidth="1"/>
    <col min="1033" max="1033" width="4.875" style="3" customWidth="1"/>
    <col min="1034" max="1034" width="20.625" style="3" customWidth="1"/>
    <col min="1035" max="1035" width="18.625" style="3" customWidth="1"/>
    <col min="1036" max="1036" width="4.875" style="3" customWidth="1"/>
    <col min="1037" max="1037" width="26" style="3" customWidth="1"/>
    <col min="1038" max="1038" width="18.625" style="3" customWidth="1"/>
    <col min="1039" max="1039" width="4.875" style="3" customWidth="1"/>
    <col min="1040" max="1040" width="20.625" style="3" customWidth="1"/>
    <col min="1041" max="1041" width="18.625" style="3" customWidth="1"/>
    <col min="1042" max="1042" width="4.875" style="3" customWidth="1"/>
    <col min="1043" max="1043" width="22.875" style="3" customWidth="1"/>
    <col min="1044" max="1044" width="18.625" style="3" customWidth="1"/>
    <col min="1045" max="1046" width="9" style="3"/>
    <col min="1047" max="1047" width="32.5" style="3" customWidth="1"/>
    <col min="1048" max="1285" width="9" style="3"/>
    <col min="1286" max="1286" width="4.875" style="3" customWidth="1"/>
    <col min="1287" max="1287" width="20.625" style="3" customWidth="1"/>
    <col min="1288" max="1288" width="18.625" style="3" customWidth="1"/>
    <col min="1289" max="1289" width="4.875" style="3" customWidth="1"/>
    <col min="1290" max="1290" width="20.625" style="3" customWidth="1"/>
    <col min="1291" max="1291" width="18.625" style="3" customWidth="1"/>
    <col min="1292" max="1292" width="4.875" style="3" customWidth="1"/>
    <col min="1293" max="1293" width="26" style="3" customWidth="1"/>
    <col min="1294" max="1294" width="18.625" style="3" customWidth="1"/>
    <col min="1295" max="1295" width="4.875" style="3" customWidth="1"/>
    <col min="1296" max="1296" width="20.625" style="3" customWidth="1"/>
    <col min="1297" max="1297" width="18.625" style="3" customWidth="1"/>
    <col min="1298" max="1298" width="4.875" style="3" customWidth="1"/>
    <col min="1299" max="1299" width="22.875" style="3" customWidth="1"/>
    <col min="1300" max="1300" width="18.625" style="3" customWidth="1"/>
    <col min="1301" max="1302" width="9" style="3"/>
    <col min="1303" max="1303" width="32.5" style="3" customWidth="1"/>
    <col min="1304" max="1541" width="9" style="3"/>
    <col min="1542" max="1542" width="4.875" style="3" customWidth="1"/>
    <col min="1543" max="1543" width="20.625" style="3" customWidth="1"/>
    <col min="1544" max="1544" width="18.625" style="3" customWidth="1"/>
    <col min="1545" max="1545" width="4.875" style="3" customWidth="1"/>
    <col min="1546" max="1546" width="20.625" style="3" customWidth="1"/>
    <col min="1547" max="1547" width="18.625" style="3" customWidth="1"/>
    <col min="1548" max="1548" width="4.875" style="3" customWidth="1"/>
    <col min="1549" max="1549" width="26" style="3" customWidth="1"/>
    <col min="1550" max="1550" width="18.625" style="3" customWidth="1"/>
    <col min="1551" max="1551" width="4.875" style="3" customWidth="1"/>
    <col min="1552" max="1552" width="20.625" style="3" customWidth="1"/>
    <col min="1553" max="1553" width="18.625" style="3" customWidth="1"/>
    <col min="1554" max="1554" width="4.875" style="3" customWidth="1"/>
    <col min="1555" max="1555" width="22.875" style="3" customWidth="1"/>
    <col min="1556" max="1556" width="18.625" style="3" customWidth="1"/>
    <col min="1557" max="1558" width="9" style="3"/>
    <col min="1559" max="1559" width="32.5" style="3" customWidth="1"/>
    <col min="1560" max="1797" width="9" style="3"/>
    <col min="1798" max="1798" width="4.875" style="3" customWidth="1"/>
    <col min="1799" max="1799" width="20.625" style="3" customWidth="1"/>
    <col min="1800" max="1800" width="18.625" style="3" customWidth="1"/>
    <col min="1801" max="1801" width="4.875" style="3" customWidth="1"/>
    <col min="1802" max="1802" width="20.625" style="3" customWidth="1"/>
    <col min="1803" max="1803" width="18.625" style="3" customWidth="1"/>
    <col min="1804" max="1804" width="4.875" style="3" customWidth="1"/>
    <col min="1805" max="1805" width="26" style="3" customWidth="1"/>
    <col min="1806" max="1806" width="18.625" style="3" customWidth="1"/>
    <col min="1807" max="1807" width="4.875" style="3" customWidth="1"/>
    <col min="1808" max="1808" width="20.625" style="3" customWidth="1"/>
    <col min="1809" max="1809" width="18.625" style="3" customWidth="1"/>
    <col min="1810" max="1810" width="4.875" style="3" customWidth="1"/>
    <col min="1811" max="1811" width="22.875" style="3" customWidth="1"/>
    <col min="1812" max="1812" width="18.625" style="3" customWidth="1"/>
    <col min="1813" max="1814" width="9" style="3"/>
    <col min="1815" max="1815" width="32.5" style="3" customWidth="1"/>
    <col min="1816" max="2053" width="9" style="3"/>
    <col min="2054" max="2054" width="4.875" style="3" customWidth="1"/>
    <col min="2055" max="2055" width="20.625" style="3" customWidth="1"/>
    <col min="2056" max="2056" width="18.625" style="3" customWidth="1"/>
    <col min="2057" max="2057" width="4.875" style="3" customWidth="1"/>
    <col min="2058" max="2058" width="20.625" style="3" customWidth="1"/>
    <col min="2059" max="2059" width="18.625" style="3" customWidth="1"/>
    <col min="2060" max="2060" width="4.875" style="3" customWidth="1"/>
    <col min="2061" max="2061" width="26" style="3" customWidth="1"/>
    <col min="2062" max="2062" width="18.625" style="3" customWidth="1"/>
    <col min="2063" max="2063" width="4.875" style="3" customWidth="1"/>
    <col min="2064" max="2064" width="20.625" style="3" customWidth="1"/>
    <col min="2065" max="2065" width="18.625" style="3" customWidth="1"/>
    <col min="2066" max="2066" width="4.875" style="3" customWidth="1"/>
    <col min="2067" max="2067" width="22.875" style="3" customWidth="1"/>
    <col min="2068" max="2068" width="18.625" style="3" customWidth="1"/>
    <col min="2069" max="2070" width="9" style="3"/>
    <col min="2071" max="2071" width="32.5" style="3" customWidth="1"/>
    <col min="2072" max="2309" width="9" style="3"/>
    <col min="2310" max="2310" width="4.875" style="3" customWidth="1"/>
    <col min="2311" max="2311" width="20.625" style="3" customWidth="1"/>
    <col min="2312" max="2312" width="18.625" style="3" customWidth="1"/>
    <col min="2313" max="2313" width="4.875" style="3" customWidth="1"/>
    <col min="2314" max="2314" width="20.625" style="3" customWidth="1"/>
    <col min="2315" max="2315" width="18.625" style="3" customWidth="1"/>
    <col min="2316" max="2316" width="4.875" style="3" customWidth="1"/>
    <col min="2317" max="2317" width="26" style="3" customWidth="1"/>
    <col min="2318" max="2318" width="18.625" style="3" customWidth="1"/>
    <col min="2319" max="2319" width="4.875" style="3" customWidth="1"/>
    <col min="2320" max="2320" width="20.625" style="3" customWidth="1"/>
    <col min="2321" max="2321" width="18.625" style="3" customWidth="1"/>
    <col min="2322" max="2322" width="4.875" style="3" customWidth="1"/>
    <col min="2323" max="2323" width="22.875" style="3" customWidth="1"/>
    <col min="2324" max="2324" width="18.625" style="3" customWidth="1"/>
    <col min="2325" max="2326" width="9" style="3"/>
    <col min="2327" max="2327" width="32.5" style="3" customWidth="1"/>
    <col min="2328" max="2565" width="9" style="3"/>
    <col min="2566" max="2566" width="4.875" style="3" customWidth="1"/>
    <col min="2567" max="2567" width="20.625" style="3" customWidth="1"/>
    <col min="2568" max="2568" width="18.625" style="3" customWidth="1"/>
    <col min="2569" max="2569" width="4.875" style="3" customWidth="1"/>
    <col min="2570" max="2570" width="20.625" style="3" customWidth="1"/>
    <col min="2571" max="2571" width="18.625" style="3" customWidth="1"/>
    <col min="2572" max="2572" width="4.875" style="3" customWidth="1"/>
    <col min="2573" max="2573" width="26" style="3" customWidth="1"/>
    <col min="2574" max="2574" width="18.625" style="3" customWidth="1"/>
    <col min="2575" max="2575" width="4.875" style="3" customWidth="1"/>
    <col min="2576" max="2576" width="20.625" style="3" customWidth="1"/>
    <col min="2577" max="2577" width="18.625" style="3" customWidth="1"/>
    <col min="2578" max="2578" width="4.875" style="3" customWidth="1"/>
    <col min="2579" max="2579" width="22.875" style="3" customWidth="1"/>
    <col min="2580" max="2580" width="18.625" style="3" customWidth="1"/>
    <col min="2581" max="2582" width="9" style="3"/>
    <col min="2583" max="2583" width="32.5" style="3" customWidth="1"/>
    <col min="2584" max="2821" width="9" style="3"/>
    <col min="2822" max="2822" width="4.875" style="3" customWidth="1"/>
    <col min="2823" max="2823" width="20.625" style="3" customWidth="1"/>
    <col min="2824" max="2824" width="18.625" style="3" customWidth="1"/>
    <col min="2825" max="2825" width="4.875" style="3" customWidth="1"/>
    <col min="2826" max="2826" width="20.625" style="3" customWidth="1"/>
    <col min="2827" max="2827" width="18.625" style="3" customWidth="1"/>
    <col min="2828" max="2828" width="4.875" style="3" customWidth="1"/>
    <col min="2829" max="2829" width="26" style="3" customWidth="1"/>
    <col min="2830" max="2830" width="18.625" style="3" customWidth="1"/>
    <col min="2831" max="2831" width="4.875" style="3" customWidth="1"/>
    <col min="2832" max="2832" width="20.625" style="3" customWidth="1"/>
    <col min="2833" max="2833" width="18.625" style="3" customWidth="1"/>
    <col min="2834" max="2834" width="4.875" style="3" customWidth="1"/>
    <col min="2835" max="2835" width="22.875" style="3" customWidth="1"/>
    <col min="2836" max="2836" width="18.625" style="3" customWidth="1"/>
    <col min="2837" max="2838" width="9" style="3"/>
    <col min="2839" max="2839" width="32.5" style="3" customWidth="1"/>
    <col min="2840" max="3077" width="9" style="3"/>
    <col min="3078" max="3078" width="4.875" style="3" customWidth="1"/>
    <col min="3079" max="3079" width="20.625" style="3" customWidth="1"/>
    <col min="3080" max="3080" width="18.625" style="3" customWidth="1"/>
    <col min="3081" max="3081" width="4.875" style="3" customWidth="1"/>
    <col min="3082" max="3082" width="20.625" style="3" customWidth="1"/>
    <col min="3083" max="3083" width="18.625" style="3" customWidth="1"/>
    <col min="3084" max="3084" width="4.875" style="3" customWidth="1"/>
    <col min="3085" max="3085" width="26" style="3" customWidth="1"/>
    <col min="3086" max="3086" width="18.625" style="3" customWidth="1"/>
    <col min="3087" max="3087" width="4.875" style="3" customWidth="1"/>
    <col min="3088" max="3088" width="20.625" style="3" customWidth="1"/>
    <col min="3089" max="3089" width="18.625" style="3" customWidth="1"/>
    <col min="3090" max="3090" width="4.875" style="3" customWidth="1"/>
    <col min="3091" max="3091" width="22.875" style="3" customWidth="1"/>
    <col min="3092" max="3092" width="18.625" style="3" customWidth="1"/>
    <col min="3093" max="3094" width="9" style="3"/>
    <col min="3095" max="3095" width="32.5" style="3" customWidth="1"/>
    <col min="3096" max="3333" width="9" style="3"/>
    <col min="3334" max="3334" width="4.875" style="3" customWidth="1"/>
    <col min="3335" max="3335" width="20.625" style="3" customWidth="1"/>
    <col min="3336" max="3336" width="18.625" style="3" customWidth="1"/>
    <col min="3337" max="3337" width="4.875" style="3" customWidth="1"/>
    <col min="3338" max="3338" width="20.625" style="3" customWidth="1"/>
    <col min="3339" max="3339" width="18.625" style="3" customWidth="1"/>
    <col min="3340" max="3340" width="4.875" style="3" customWidth="1"/>
    <col min="3341" max="3341" width="26" style="3" customWidth="1"/>
    <col min="3342" max="3342" width="18.625" style="3" customWidth="1"/>
    <col min="3343" max="3343" width="4.875" style="3" customWidth="1"/>
    <col min="3344" max="3344" width="20.625" style="3" customWidth="1"/>
    <col min="3345" max="3345" width="18.625" style="3" customWidth="1"/>
    <col min="3346" max="3346" width="4.875" style="3" customWidth="1"/>
    <col min="3347" max="3347" width="22.875" style="3" customWidth="1"/>
    <col min="3348" max="3348" width="18.625" style="3" customWidth="1"/>
    <col min="3349" max="3350" width="9" style="3"/>
    <col min="3351" max="3351" width="32.5" style="3" customWidth="1"/>
    <col min="3352" max="3589" width="9" style="3"/>
    <col min="3590" max="3590" width="4.875" style="3" customWidth="1"/>
    <col min="3591" max="3591" width="20.625" style="3" customWidth="1"/>
    <col min="3592" max="3592" width="18.625" style="3" customWidth="1"/>
    <col min="3593" max="3593" width="4.875" style="3" customWidth="1"/>
    <col min="3594" max="3594" width="20.625" style="3" customWidth="1"/>
    <col min="3595" max="3595" width="18.625" style="3" customWidth="1"/>
    <col min="3596" max="3596" width="4.875" style="3" customWidth="1"/>
    <col min="3597" max="3597" width="26" style="3" customWidth="1"/>
    <col min="3598" max="3598" width="18.625" style="3" customWidth="1"/>
    <col min="3599" max="3599" width="4.875" style="3" customWidth="1"/>
    <col min="3600" max="3600" width="20.625" style="3" customWidth="1"/>
    <col min="3601" max="3601" width="18.625" style="3" customWidth="1"/>
    <col min="3602" max="3602" width="4.875" style="3" customWidth="1"/>
    <col min="3603" max="3603" width="22.875" style="3" customWidth="1"/>
    <col min="3604" max="3604" width="18.625" style="3" customWidth="1"/>
    <col min="3605" max="3606" width="9" style="3"/>
    <col min="3607" max="3607" width="32.5" style="3" customWidth="1"/>
    <col min="3608" max="3845" width="9" style="3"/>
    <col min="3846" max="3846" width="4.875" style="3" customWidth="1"/>
    <col min="3847" max="3847" width="20.625" style="3" customWidth="1"/>
    <col min="3848" max="3848" width="18.625" style="3" customWidth="1"/>
    <col min="3849" max="3849" width="4.875" style="3" customWidth="1"/>
    <col min="3850" max="3850" width="20.625" style="3" customWidth="1"/>
    <col min="3851" max="3851" width="18.625" style="3" customWidth="1"/>
    <col min="3852" max="3852" width="4.875" style="3" customWidth="1"/>
    <col min="3853" max="3853" width="26" style="3" customWidth="1"/>
    <col min="3854" max="3854" width="18.625" style="3" customWidth="1"/>
    <col min="3855" max="3855" width="4.875" style="3" customWidth="1"/>
    <col min="3856" max="3856" width="20.625" style="3" customWidth="1"/>
    <col min="3857" max="3857" width="18.625" style="3" customWidth="1"/>
    <col min="3858" max="3858" width="4.875" style="3" customWidth="1"/>
    <col min="3859" max="3859" width="22.875" style="3" customWidth="1"/>
    <col min="3860" max="3860" width="18.625" style="3" customWidth="1"/>
    <col min="3861" max="3862" width="9" style="3"/>
    <col min="3863" max="3863" width="32.5" style="3" customWidth="1"/>
    <col min="3864" max="4101" width="9" style="3"/>
    <col min="4102" max="4102" width="4.875" style="3" customWidth="1"/>
    <col min="4103" max="4103" width="20.625" style="3" customWidth="1"/>
    <col min="4104" max="4104" width="18.625" style="3" customWidth="1"/>
    <col min="4105" max="4105" width="4.875" style="3" customWidth="1"/>
    <col min="4106" max="4106" width="20.625" style="3" customWidth="1"/>
    <col min="4107" max="4107" width="18.625" style="3" customWidth="1"/>
    <col min="4108" max="4108" width="4.875" style="3" customWidth="1"/>
    <col min="4109" max="4109" width="26" style="3" customWidth="1"/>
    <col min="4110" max="4110" width="18.625" style="3" customWidth="1"/>
    <col min="4111" max="4111" width="4.875" style="3" customWidth="1"/>
    <col min="4112" max="4112" width="20.625" style="3" customWidth="1"/>
    <col min="4113" max="4113" width="18.625" style="3" customWidth="1"/>
    <col min="4114" max="4114" width="4.875" style="3" customWidth="1"/>
    <col min="4115" max="4115" width="22.875" style="3" customWidth="1"/>
    <col min="4116" max="4116" width="18.625" style="3" customWidth="1"/>
    <col min="4117" max="4118" width="9" style="3"/>
    <col min="4119" max="4119" width="32.5" style="3" customWidth="1"/>
    <col min="4120" max="4357" width="9" style="3"/>
    <col min="4358" max="4358" width="4.875" style="3" customWidth="1"/>
    <col min="4359" max="4359" width="20.625" style="3" customWidth="1"/>
    <col min="4360" max="4360" width="18.625" style="3" customWidth="1"/>
    <col min="4361" max="4361" width="4.875" style="3" customWidth="1"/>
    <col min="4362" max="4362" width="20.625" style="3" customWidth="1"/>
    <col min="4363" max="4363" width="18.625" style="3" customWidth="1"/>
    <col min="4364" max="4364" width="4.875" style="3" customWidth="1"/>
    <col min="4365" max="4365" width="26" style="3" customWidth="1"/>
    <col min="4366" max="4366" width="18.625" style="3" customWidth="1"/>
    <col min="4367" max="4367" width="4.875" style="3" customWidth="1"/>
    <col min="4368" max="4368" width="20.625" style="3" customWidth="1"/>
    <col min="4369" max="4369" width="18.625" style="3" customWidth="1"/>
    <col min="4370" max="4370" width="4.875" style="3" customWidth="1"/>
    <col min="4371" max="4371" width="22.875" style="3" customWidth="1"/>
    <col min="4372" max="4372" width="18.625" style="3" customWidth="1"/>
    <col min="4373" max="4374" width="9" style="3"/>
    <col min="4375" max="4375" width="32.5" style="3" customWidth="1"/>
    <col min="4376" max="4613" width="9" style="3"/>
    <col min="4614" max="4614" width="4.875" style="3" customWidth="1"/>
    <col min="4615" max="4615" width="20.625" style="3" customWidth="1"/>
    <col min="4616" max="4616" width="18.625" style="3" customWidth="1"/>
    <col min="4617" max="4617" width="4.875" style="3" customWidth="1"/>
    <col min="4618" max="4618" width="20.625" style="3" customWidth="1"/>
    <col min="4619" max="4619" width="18.625" style="3" customWidth="1"/>
    <col min="4620" max="4620" width="4.875" style="3" customWidth="1"/>
    <col min="4621" max="4621" width="26" style="3" customWidth="1"/>
    <col min="4622" max="4622" width="18.625" style="3" customWidth="1"/>
    <col min="4623" max="4623" width="4.875" style="3" customWidth="1"/>
    <col min="4624" max="4624" width="20.625" style="3" customWidth="1"/>
    <col min="4625" max="4625" width="18.625" style="3" customWidth="1"/>
    <col min="4626" max="4626" width="4.875" style="3" customWidth="1"/>
    <col min="4627" max="4627" width="22.875" style="3" customWidth="1"/>
    <col min="4628" max="4628" width="18.625" style="3" customWidth="1"/>
    <col min="4629" max="4630" width="9" style="3"/>
    <col min="4631" max="4631" width="32.5" style="3" customWidth="1"/>
    <col min="4632" max="4869" width="9" style="3"/>
    <col min="4870" max="4870" width="4.875" style="3" customWidth="1"/>
    <col min="4871" max="4871" width="20.625" style="3" customWidth="1"/>
    <col min="4872" max="4872" width="18.625" style="3" customWidth="1"/>
    <col min="4873" max="4873" width="4.875" style="3" customWidth="1"/>
    <col min="4874" max="4874" width="20.625" style="3" customWidth="1"/>
    <col min="4875" max="4875" width="18.625" style="3" customWidth="1"/>
    <col min="4876" max="4876" width="4.875" style="3" customWidth="1"/>
    <col min="4877" max="4877" width="26" style="3" customWidth="1"/>
    <col min="4878" max="4878" width="18.625" style="3" customWidth="1"/>
    <col min="4879" max="4879" width="4.875" style="3" customWidth="1"/>
    <col min="4880" max="4880" width="20.625" style="3" customWidth="1"/>
    <col min="4881" max="4881" width="18.625" style="3" customWidth="1"/>
    <col min="4882" max="4882" width="4.875" style="3" customWidth="1"/>
    <col min="4883" max="4883" width="22.875" style="3" customWidth="1"/>
    <col min="4884" max="4884" width="18.625" style="3" customWidth="1"/>
    <col min="4885" max="4886" width="9" style="3"/>
    <col min="4887" max="4887" width="32.5" style="3" customWidth="1"/>
    <col min="4888" max="5125" width="9" style="3"/>
    <col min="5126" max="5126" width="4.875" style="3" customWidth="1"/>
    <col min="5127" max="5127" width="20.625" style="3" customWidth="1"/>
    <col min="5128" max="5128" width="18.625" style="3" customWidth="1"/>
    <col min="5129" max="5129" width="4.875" style="3" customWidth="1"/>
    <col min="5130" max="5130" width="20.625" style="3" customWidth="1"/>
    <col min="5131" max="5131" width="18.625" style="3" customWidth="1"/>
    <col min="5132" max="5132" width="4.875" style="3" customWidth="1"/>
    <col min="5133" max="5133" width="26" style="3" customWidth="1"/>
    <col min="5134" max="5134" width="18.625" style="3" customWidth="1"/>
    <col min="5135" max="5135" width="4.875" style="3" customWidth="1"/>
    <col min="5136" max="5136" width="20.625" style="3" customWidth="1"/>
    <col min="5137" max="5137" width="18.625" style="3" customWidth="1"/>
    <col min="5138" max="5138" width="4.875" style="3" customWidth="1"/>
    <col min="5139" max="5139" width="22.875" style="3" customWidth="1"/>
    <col min="5140" max="5140" width="18.625" style="3" customWidth="1"/>
    <col min="5141" max="5142" width="9" style="3"/>
    <col min="5143" max="5143" width="32.5" style="3" customWidth="1"/>
    <col min="5144" max="5381" width="9" style="3"/>
    <col min="5382" max="5382" width="4.875" style="3" customWidth="1"/>
    <col min="5383" max="5383" width="20.625" style="3" customWidth="1"/>
    <col min="5384" max="5384" width="18.625" style="3" customWidth="1"/>
    <col min="5385" max="5385" width="4.875" style="3" customWidth="1"/>
    <col min="5386" max="5386" width="20.625" style="3" customWidth="1"/>
    <col min="5387" max="5387" width="18.625" style="3" customWidth="1"/>
    <col min="5388" max="5388" width="4.875" style="3" customWidth="1"/>
    <col min="5389" max="5389" width="26" style="3" customWidth="1"/>
    <col min="5390" max="5390" width="18.625" style="3" customWidth="1"/>
    <col min="5391" max="5391" width="4.875" style="3" customWidth="1"/>
    <col min="5392" max="5392" width="20.625" style="3" customWidth="1"/>
    <col min="5393" max="5393" width="18.625" style="3" customWidth="1"/>
    <col min="5394" max="5394" width="4.875" style="3" customWidth="1"/>
    <col min="5395" max="5395" width="22.875" style="3" customWidth="1"/>
    <col min="5396" max="5396" width="18.625" style="3" customWidth="1"/>
    <col min="5397" max="5398" width="9" style="3"/>
    <col min="5399" max="5399" width="32.5" style="3" customWidth="1"/>
    <col min="5400" max="5637" width="9" style="3"/>
    <col min="5638" max="5638" width="4.875" style="3" customWidth="1"/>
    <col min="5639" max="5639" width="20.625" style="3" customWidth="1"/>
    <col min="5640" max="5640" width="18.625" style="3" customWidth="1"/>
    <col min="5641" max="5641" width="4.875" style="3" customWidth="1"/>
    <col min="5642" max="5642" width="20.625" style="3" customWidth="1"/>
    <col min="5643" max="5643" width="18.625" style="3" customWidth="1"/>
    <col min="5644" max="5644" width="4.875" style="3" customWidth="1"/>
    <col min="5645" max="5645" width="26" style="3" customWidth="1"/>
    <col min="5646" max="5646" width="18.625" style="3" customWidth="1"/>
    <col min="5647" max="5647" width="4.875" style="3" customWidth="1"/>
    <col min="5648" max="5648" width="20.625" style="3" customWidth="1"/>
    <col min="5649" max="5649" width="18.625" style="3" customWidth="1"/>
    <col min="5650" max="5650" width="4.875" style="3" customWidth="1"/>
    <col min="5651" max="5651" width="22.875" style="3" customWidth="1"/>
    <col min="5652" max="5652" width="18.625" style="3" customWidth="1"/>
    <col min="5653" max="5654" width="9" style="3"/>
    <col min="5655" max="5655" width="32.5" style="3" customWidth="1"/>
    <col min="5656" max="5893" width="9" style="3"/>
    <col min="5894" max="5894" width="4.875" style="3" customWidth="1"/>
    <col min="5895" max="5895" width="20.625" style="3" customWidth="1"/>
    <col min="5896" max="5896" width="18.625" style="3" customWidth="1"/>
    <col min="5897" max="5897" width="4.875" style="3" customWidth="1"/>
    <col min="5898" max="5898" width="20.625" style="3" customWidth="1"/>
    <col min="5899" max="5899" width="18.625" style="3" customWidth="1"/>
    <col min="5900" max="5900" width="4.875" style="3" customWidth="1"/>
    <col min="5901" max="5901" width="26" style="3" customWidth="1"/>
    <col min="5902" max="5902" width="18.625" style="3" customWidth="1"/>
    <col min="5903" max="5903" width="4.875" style="3" customWidth="1"/>
    <col min="5904" max="5904" width="20.625" style="3" customWidth="1"/>
    <col min="5905" max="5905" width="18.625" style="3" customWidth="1"/>
    <col min="5906" max="5906" width="4.875" style="3" customWidth="1"/>
    <col min="5907" max="5907" width="22.875" style="3" customWidth="1"/>
    <col min="5908" max="5908" width="18.625" style="3" customWidth="1"/>
    <col min="5909" max="5910" width="9" style="3"/>
    <col min="5911" max="5911" width="32.5" style="3" customWidth="1"/>
    <col min="5912" max="6149" width="9" style="3"/>
    <col min="6150" max="6150" width="4.875" style="3" customWidth="1"/>
    <col min="6151" max="6151" width="20.625" style="3" customWidth="1"/>
    <col min="6152" max="6152" width="18.625" style="3" customWidth="1"/>
    <col min="6153" max="6153" width="4.875" style="3" customWidth="1"/>
    <col min="6154" max="6154" width="20.625" style="3" customWidth="1"/>
    <col min="6155" max="6155" width="18.625" style="3" customWidth="1"/>
    <col min="6156" max="6156" width="4.875" style="3" customWidth="1"/>
    <col min="6157" max="6157" width="26" style="3" customWidth="1"/>
    <col min="6158" max="6158" width="18.625" style="3" customWidth="1"/>
    <col min="6159" max="6159" width="4.875" style="3" customWidth="1"/>
    <col min="6160" max="6160" width="20.625" style="3" customWidth="1"/>
    <col min="6161" max="6161" width="18.625" style="3" customWidth="1"/>
    <col min="6162" max="6162" width="4.875" style="3" customWidth="1"/>
    <col min="6163" max="6163" width="22.875" style="3" customWidth="1"/>
    <col min="6164" max="6164" width="18.625" style="3" customWidth="1"/>
    <col min="6165" max="6166" width="9" style="3"/>
    <col min="6167" max="6167" width="32.5" style="3" customWidth="1"/>
    <col min="6168" max="6405" width="9" style="3"/>
    <col min="6406" max="6406" width="4.875" style="3" customWidth="1"/>
    <col min="6407" max="6407" width="20.625" style="3" customWidth="1"/>
    <col min="6408" max="6408" width="18.625" style="3" customWidth="1"/>
    <col min="6409" max="6409" width="4.875" style="3" customWidth="1"/>
    <col min="6410" max="6410" width="20.625" style="3" customWidth="1"/>
    <col min="6411" max="6411" width="18.625" style="3" customWidth="1"/>
    <col min="6412" max="6412" width="4.875" style="3" customWidth="1"/>
    <col min="6413" max="6413" width="26" style="3" customWidth="1"/>
    <col min="6414" max="6414" width="18.625" style="3" customWidth="1"/>
    <col min="6415" max="6415" width="4.875" style="3" customWidth="1"/>
    <col min="6416" max="6416" width="20.625" style="3" customWidth="1"/>
    <col min="6417" max="6417" width="18.625" style="3" customWidth="1"/>
    <col min="6418" max="6418" width="4.875" style="3" customWidth="1"/>
    <col min="6419" max="6419" width="22.875" style="3" customWidth="1"/>
    <col min="6420" max="6420" width="18.625" style="3" customWidth="1"/>
    <col min="6421" max="6422" width="9" style="3"/>
    <col min="6423" max="6423" width="32.5" style="3" customWidth="1"/>
    <col min="6424" max="6661" width="9" style="3"/>
    <col min="6662" max="6662" width="4.875" style="3" customWidth="1"/>
    <col min="6663" max="6663" width="20.625" style="3" customWidth="1"/>
    <col min="6664" max="6664" width="18.625" style="3" customWidth="1"/>
    <col min="6665" max="6665" width="4.875" style="3" customWidth="1"/>
    <col min="6666" max="6666" width="20.625" style="3" customWidth="1"/>
    <col min="6667" max="6667" width="18.625" style="3" customWidth="1"/>
    <col min="6668" max="6668" width="4.875" style="3" customWidth="1"/>
    <col min="6669" max="6669" width="26" style="3" customWidth="1"/>
    <col min="6670" max="6670" width="18.625" style="3" customWidth="1"/>
    <col min="6671" max="6671" width="4.875" style="3" customWidth="1"/>
    <col min="6672" max="6672" width="20.625" style="3" customWidth="1"/>
    <col min="6673" max="6673" width="18.625" style="3" customWidth="1"/>
    <col min="6674" max="6674" width="4.875" style="3" customWidth="1"/>
    <col min="6675" max="6675" width="22.875" style="3" customWidth="1"/>
    <col min="6676" max="6676" width="18.625" style="3" customWidth="1"/>
    <col min="6677" max="6678" width="9" style="3"/>
    <col min="6679" max="6679" width="32.5" style="3" customWidth="1"/>
    <col min="6680" max="6917" width="9" style="3"/>
    <col min="6918" max="6918" width="4.875" style="3" customWidth="1"/>
    <col min="6919" max="6919" width="20.625" style="3" customWidth="1"/>
    <col min="6920" max="6920" width="18.625" style="3" customWidth="1"/>
    <col min="6921" max="6921" width="4.875" style="3" customWidth="1"/>
    <col min="6922" max="6922" width="20.625" style="3" customWidth="1"/>
    <col min="6923" max="6923" width="18.625" style="3" customWidth="1"/>
    <col min="6924" max="6924" width="4.875" style="3" customWidth="1"/>
    <col min="6925" max="6925" width="26" style="3" customWidth="1"/>
    <col min="6926" max="6926" width="18.625" style="3" customWidth="1"/>
    <col min="6927" max="6927" width="4.875" style="3" customWidth="1"/>
    <col min="6928" max="6928" width="20.625" style="3" customWidth="1"/>
    <col min="6929" max="6929" width="18.625" style="3" customWidth="1"/>
    <col min="6930" max="6930" width="4.875" style="3" customWidth="1"/>
    <col min="6931" max="6931" width="22.875" style="3" customWidth="1"/>
    <col min="6932" max="6932" width="18.625" style="3" customWidth="1"/>
    <col min="6933" max="6934" width="9" style="3"/>
    <col min="6935" max="6935" width="32.5" style="3" customWidth="1"/>
    <col min="6936" max="7173" width="9" style="3"/>
    <col min="7174" max="7174" width="4.875" style="3" customWidth="1"/>
    <col min="7175" max="7175" width="20.625" style="3" customWidth="1"/>
    <col min="7176" max="7176" width="18.625" style="3" customWidth="1"/>
    <col min="7177" max="7177" width="4.875" style="3" customWidth="1"/>
    <col min="7178" max="7178" width="20.625" style="3" customWidth="1"/>
    <col min="7179" max="7179" width="18.625" style="3" customWidth="1"/>
    <col min="7180" max="7180" width="4.875" style="3" customWidth="1"/>
    <col min="7181" max="7181" width="26" style="3" customWidth="1"/>
    <col min="7182" max="7182" width="18.625" style="3" customWidth="1"/>
    <col min="7183" max="7183" width="4.875" style="3" customWidth="1"/>
    <col min="7184" max="7184" width="20.625" style="3" customWidth="1"/>
    <col min="7185" max="7185" width="18.625" style="3" customWidth="1"/>
    <col min="7186" max="7186" width="4.875" style="3" customWidth="1"/>
    <col min="7187" max="7187" width="22.875" style="3" customWidth="1"/>
    <col min="7188" max="7188" width="18.625" style="3" customWidth="1"/>
    <col min="7189" max="7190" width="9" style="3"/>
    <col min="7191" max="7191" width="32.5" style="3" customWidth="1"/>
    <col min="7192" max="7429" width="9" style="3"/>
    <col min="7430" max="7430" width="4.875" style="3" customWidth="1"/>
    <col min="7431" max="7431" width="20.625" style="3" customWidth="1"/>
    <col min="7432" max="7432" width="18.625" style="3" customWidth="1"/>
    <col min="7433" max="7433" width="4.875" style="3" customWidth="1"/>
    <col min="7434" max="7434" width="20.625" style="3" customWidth="1"/>
    <col min="7435" max="7435" width="18.625" style="3" customWidth="1"/>
    <col min="7436" max="7436" width="4.875" style="3" customWidth="1"/>
    <col min="7437" max="7437" width="26" style="3" customWidth="1"/>
    <col min="7438" max="7438" width="18.625" style="3" customWidth="1"/>
    <col min="7439" max="7439" width="4.875" style="3" customWidth="1"/>
    <col min="7440" max="7440" width="20.625" style="3" customWidth="1"/>
    <col min="7441" max="7441" width="18.625" style="3" customWidth="1"/>
    <col min="7442" max="7442" width="4.875" style="3" customWidth="1"/>
    <col min="7443" max="7443" width="22.875" style="3" customWidth="1"/>
    <col min="7444" max="7444" width="18.625" style="3" customWidth="1"/>
    <col min="7445" max="7446" width="9" style="3"/>
    <col min="7447" max="7447" width="32.5" style="3" customWidth="1"/>
    <col min="7448" max="7685" width="9" style="3"/>
    <col min="7686" max="7686" width="4.875" style="3" customWidth="1"/>
    <col min="7687" max="7687" width="20.625" style="3" customWidth="1"/>
    <col min="7688" max="7688" width="18.625" style="3" customWidth="1"/>
    <col min="7689" max="7689" width="4.875" style="3" customWidth="1"/>
    <col min="7690" max="7690" width="20.625" style="3" customWidth="1"/>
    <col min="7691" max="7691" width="18.625" style="3" customWidth="1"/>
    <col min="7692" max="7692" width="4.875" style="3" customWidth="1"/>
    <col min="7693" max="7693" width="26" style="3" customWidth="1"/>
    <col min="7694" max="7694" width="18.625" style="3" customWidth="1"/>
    <col min="7695" max="7695" width="4.875" style="3" customWidth="1"/>
    <col min="7696" max="7696" width="20.625" style="3" customWidth="1"/>
    <col min="7697" max="7697" width="18.625" style="3" customWidth="1"/>
    <col min="7698" max="7698" width="4.875" style="3" customWidth="1"/>
    <col min="7699" max="7699" width="22.875" style="3" customWidth="1"/>
    <col min="7700" max="7700" width="18.625" style="3" customWidth="1"/>
    <col min="7701" max="7702" width="9" style="3"/>
    <col min="7703" max="7703" width="32.5" style="3" customWidth="1"/>
    <col min="7704" max="7941" width="9" style="3"/>
    <col min="7942" max="7942" width="4.875" style="3" customWidth="1"/>
    <col min="7943" max="7943" width="20.625" style="3" customWidth="1"/>
    <col min="7944" max="7944" width="18.625" style="3" customWidth="1"/>
    <col min="7945" max="7945" width="4.875" style="3" customWidth="1"/>
    <col min="7946" max="7946" width="20.625" style="3" customWidth="1"/>
    <col min="7947" max="7947" width="18.625" style="3" customWidth="1"/>
    <col min="7948" max="7948" width="4.875" style="3" customWidth="1"/>
    <col min="7949" max="7949" width="26" style="3" customWidth="1"/>
    <col min="7950" max="7950" width="18.625" style="3" customWidth="1"/>
    <col min="7951" max="7951" width="4.875" style="3" customWidth="1"/>
    <col min="7952" max="7952" width="20.625" style="3" customWidth="1"/>
    <col min="7953" max="7953" width="18.625" style="3" customWidth="1"/>
    <col min="7954" max="7954" width="4.875" style="3" customWidth="1"/>
    <col min="7955" max="7955" width="22.875" style="3" customWidth="1"/>
    <col min="7956" max="7956" width="18.625" style="3" customWidth="1"/>
    <col min="7957" max="7958" width="9" style="3"/>
    <col min="7959" max="7959" width="32.5" style="3" customWidth="1"/>
    <col min="7960" max="8197" width="9" style="3"/>
    <col min="8198" max="8198" width="4.875" style="3" customWidth="1"/>
    <col min="8199" max="8199" width="20.625" style="3" customWidth="1"/>
    <col min="8200" max="8200" width="18.625" style="3" customWidth="1"/>
    <col min="8201" max="8201" width="4.875" style="3" customWidth="1"/>
    <col min="8202" max="8202" width="20.625" style="3" customWidth="1"/>
    <col min="8203" max="8203" width="18.625" style="3" customWidth="1"/>
    <col min="8204" max="8204" width="4.875" style="3" customWidth="1"/>
    <col min="8205" max="8205" width="26" style="3" customWidth="1"/>
    <col min="8206" max="8206" width="18.625" style="3" customWidth="1"/>
    <col min="8207" max="8207" width="4.875" style="3" customWidth="1"/>
    <col min="8208" max="8208" width="20.625" style="3" customWidth="1"/>
    <col min="8209" max="8209" width="18.625" style="3" customWidth="1"/>
    <col min="8210" max="8210" width="4.875" style="3" customWidth="1"/>
    <col min="8211" max="8211" width="22.875" style="3" customWidth="1"/>
    <col min="8212" max="8212" width="18.625" style="3" customWidth="1"/>
    <col min="8213" max="8214" width="9" style="3"/>
    <col min="8215" max="8215" width="32.5" style="3" customWidth="1"/>
    <col min="8216" max="8453" width="9" style="3"/>
    <col min="8454" max="8454" width="4.875" style="3" customWidth="1"/>
    <col min="8455" max="8455" width="20.625" style="3" customWidth="1"/>
    <col min="8456" max="8456" width="18.625" style="3" customWidth="1"/>
    <col min="8457" max="8457" width="4.875" style="3" customWidth="1"/>
    <col min="8458" max="8458" width="20.625" style="3" customWidth="1"/>
    <col min="8459" max="8459" width="18.625" style="3" customWidth="1"/>
    <col min="8460" max="8460" width="4.875" style="3" customWidth="1"/>
    <col min="8461" max="8461" width="26" style="3" customWidth="1"/>
    <col min="8462" max="8462" width="18.625" style="3" customWidth="1"/>
    <col min="8463" max="8463" width="4.875" style="3" customWidth="1"/>
    <col min="8464" max="8464" width="20.625" style="3" customWidth="1"/>
    <col min="8465" max="8465" width="18.625" style="3" customWidth="1"/>
    <col min="8466" max="8466" width="4.875" style="3" customWidth="1"/>
    <col min="8467" max="8467" width="22.875" style="3" customWidth="1"/>
    <col min="8468" max="8468" width="18.625" style="3" customWidth="1"/>
    <col min="8469" max="8470" width="9" style="3"/>
    <col min="8471" max="8471" width="32.5" style="3" customWidth="1"/>
    <col min="8472" max="8709" width="9" style="3"/>
    <col min="8710" max="8710" width="4.875" style="3" customWidth="1"/>
    <col min="8711" max="8711" width="20.625" style="3" customWidth="1"/>
    <col min="8712" max="8712" width="18.625" style="3" customWidth="1"/>
    <col min="8713" max="8713" width="4.875" style="3" customWidth="1"/>
    <col min="8714" max="8714" width="20.625" style="3" customWidth="1"/>
    <col min="8715" max="8715" width="18.625" style="3" customWidth="1"/>
    <col min="8716" max="8716" width="4.875" style="3" customWidth="1"/>
    <col min="8717" max="8717" width="26" style="3" customWidth="1"/>
    <col min="8718" max="8718" width="18.625" style="3" customWidth="1"/>
    <col min="8719" max="8719" width="4.875" style="3" customWidth="1"/>
    <col min="8720" max="8720" width="20.625" style="3" customWidth="1"/>
    <col min="8721" max="8721" width="18.625" style="3" customWidth="1"/>
    <col min="8722" max="8722" width="4.875" style="3" customWidth="1"/>
    <col min="8723" max="8723" width="22.875" style="3" customWidth="1"/>
    <col min="8724" max="8724" width="18.625" style="3" customWidth="1"/>
    <col min="8725" max="8726" width="9" style="3"/>
    <col min="8727" max="8727" width="32.5" style="3" customWidth="1"/>
    <col min="8728" max="8965" width="9" style="3"/>
    <col min="8966" max="8966" width="4.875" style="3" customWidth="1"/>
    <col min="8967" max="8967" width="20.625" style="3" customWidth="1"/>
    <col min="8968" max="8968" width="18.625" style="3" customWidth="1"/>
    <col min="8969" max="8969" width="4.875" style="3" customWidth="1"/>
    <col min="8970" max="8970" width="20.625" style="3" customWidth="1"/>
    <col min="8971" max="8971" width="18.625" style="3" customWidth="1"/>
    <col min="8972" max="8972" width="4.875" style="3" customWidth="1"/>
    <col min="8973" max="8973" width="26" style="3" customWidth="1"/>
    <col min="8974" max="8974" width="18.625" style="3" customWidth="1"/>
    <col min="8975" max="8975" width="4.875" style="3" customWidth="1"/>
    <col min="8976" max="8976" width="20.625" style="3" customWidth="1"/>
    <col min="8977" max="8977" width="18.625" style="3" customWidth="1"/>
    <col min="8978" max="8978" width="4.875" style="3" customWidth="1"/>
    <col min="8979" max="8979" width="22.875" style="3" customWidth="1"/>
    <col min="8980" max="8980" width="18.625" style="3" customWidth="1"/>
    <col min="8981" max="8982" width="9" style="3"/>
    <col min="8983" max="8983" width="32.5" style="3" customWidth="1"/>
    <col min="8984" max="9221" width="9" style="3"/>
    <col min="9222" max="9222" width="4.875" style="3" customWidth="1"/>
    <col min="9223" max="9223" width="20.625" style="3" customWidth="1"/>
    <col min="9224" max="9224" width="18.625" style="3" customWidth="1"/>
    <col min="9225" max="9225" width="4.875" style="3" customWidth="1"/>
    <col min="9226" max="9226" width="20.625" style="3" customWidth="1"/>
    <col min="9227" max="9227" width="18.625" style="3" customWidth="1"/>
    <col min="9228" max="9228" width="4.875" style="3" customWidth="1"/>
    <col min="9229" max="9229" width="26" style="3" customWidth="1"/>
    <col min="9230" max="9230" width="18.625" style="3" customWidth="1"/>
    <col min="9231" max="9231" width="4.875" style="3" customWidth="1"/>
    <col min="9232" max="9232" width="20.625" style="3" customWidth="1"/>
    <col min="9233" max="9233" width="18.625" style="3" customWidth="1"/>
    <col min="9234" max="9234" width="4.875" style="3" customWidth="1"/>
    <col min="9235" max="9235" width="22.875" style="3" customWidth="1"/>
    <col min="9236" max="9236" width="18.625" style="3" customWidth="1"/>
    <col min="9237" max="9238" width="9" style="3"/>
    <col min="9239" max="9239" width="32.5" style="3" customWidth="1"/>
    <col min="9240" max="9477" width="9" style="3"/>
    <col min="9478" max="9478" width="4.875" style="3" customWidth="1"/>
    <col min="9479" max="9479" width="20.625" style="3" customWidth="1"/>
    <col min="9480" max="9480" width="18.625" style="3" customWidth="1"/>
    <col min="9481" max="9481" width="4.875" style="3" customWidth="1"/>
    <col min="9482" max="9482" width="20.625" style="3" customWidth="1"/>
    <col min="9483" max="9483" width="18.625" style="3" customWidth="1"/>
    <col min="9484" max="9484" width="4.875" style="3" customWidth="1"/>
    <col min="9485" max="9485" width="26" style="3" customWidth="1"/>
    <col min="9486" max="9486" width="18.625" style="3" customWidth="1"/>
    <col min="9487" max="9487" width="4.875" style="3" customWidth="1"/>
    <col min="9488" max="9488" width="20.625" style="3" customWidth="1"/>
    <col min="9489" max="9489" width="18.625" style="3" customWidth="1"/>
    <col min="9490" max="9490" width="4.875" style="3" customWidth="1"/>
    <col min="9491" max="9491" width="22.875" style="3" customWidth="1"/>
    <col min="9492" max="9492" width="18.625" style="3" customWidth="1"/>
    <col min="9493" max="9494" width="9" style="3"/>
    <col min="9495" max="9495" width="32.5" style="3" customWidth="1"/>
    <col min="9496" max="9733" width="9" style="3"/>
    <col min="9734" max="9734" width="4.875" style="3" customWidth="1"/>
    <col min="9735" max="9735" width="20.625" style="3" customWidth="1"/>
    <col min="9736" max="9736" width="18.625" style="3" customWidth="1"/>
    <col min="9737" max="9737" width="4.875" style="3" customWidth="1"/>
    <col min="9738" max="9738" width="20.625" style="3" customWidth="1"/>
    <col min="9739" max="9739" width="18.625" style="3" customWidth="1"/>
    <col min="9740" max="9740" width="4.875" style="3" customWidth="1"/>
    <col min="9741" max="9741" width="26" style="3" customWidth="1"/>
    <col min="9742" max="9742" width="18.625" style="3" customWidth="1"/>
    <col min="9743" max="9743" width="4.875" style="3" customWidth="1"/>
    <col min="9744" max="9744" width="20.625" style="3" customWidth="1"/>
    <col min="9745" max="9745" width="18.625" style="3" customWidth="1"/>
    <col min="9746" max="9746" width="4.875" style="3" customWidth="1"/>
    <col min="9747" max="9747" width="22.875" style="3" customWidth="1"/>
    <col min="9748" max="9748" width="18.625" style="3" customWidth="1"/>
    <col min="9749" max="9750" width="9" style="3"/>
    <col min="9751" max="9751" width="32.5" style="3" customWidth="1"/>
    <col min="9752" max="9989" width="9" style="3"/>
    <col min="9990" max="9990" width="4.875" style="3" customWidth="1"/>
    <col min="9991" max="9991" width="20.625" style="3" customWidth="1"/>
    <col min="9992" max="9992" width="18.625" style="3" customWidth="1"/>
    <col min="9993" max="9993" width="4.875" style="3" customWidth="1"/>
    <col min="9994" max="9994" width="20.625" style="3" customWidth="1"/>
    <col min="9995" max="9995" width="18.625" style="3" customWidth="1"/>
    <col min="9996" max="9996" width="4.875" style="3" customWidth="1"/>
    <col min="9997" max="9997" width="26" style="3" customWidth="1"/>
    <col min="9998" max="9998" width="18.625" style="3" customWidth="1"/>
    <col min="9999" max="9999" width="4.875" style="3" customWidth="1"/>
    <col min="10000" max="10000" width="20.625" style="3" customWidth="1"/>
    <col min="10001" max="10001" width="18.625" style="3" customWidth="1"/>
    <col min="10002" max="10002" width="4.875" style="3" customWidth="1"/>
    <col min="10003" max="10003" width="22.875" style="3" customWidth="1"/>
    <col min="10004" max="10004" width="18.625" style="3" customWidth="1"/>
    <col min="10005" max="10006" width="9" style="3"/>
    <col min="10007" max="10007" width="32.5" style="3" customWidth="1"/>
    <col min="10008" max="10245" width="9" style="3"/>
    <col min="10246" max="10246" width="4.875" style="3" customWidth="1"/>
    <col min="10247" max="10247" width="20.625" style="3" customWidth="1"/>
    <col min="10248" max="10248" width="18.625" style="3" customWidth="1"/>
    <col min="10249" max="10249" width="4.875" style="3" customWidth="1"/>
    <col min="10250" max="10250" width="20.625" style="3" customWidth="1"/>
    <col min="10251" max="10251" width="18.625" style="3" customWidth="1"/>
    <col min="10252" max="10252" width="4.875" style="3" customWidth="1"/>
    <col min="10253" max="10253" width="26" style="3" customWidth="1"/>
    <col min="10254" max="10254" width="18.625" style="3" customWidth="1"/>
    <col min="10255" max="10255" width="4.875" style="3" customWidth="1"/>
    <col min="10256" max="10256" width="20.625" style="3" customWidth="1"/>
    <col min="10257" max="10257" width="18.625" style="3" customWidth="1"/>
    <col min="10258" max="10258" width="4.875" style="3" customWidth="1"/>
    <col min="10259" max="10259" width="22.875" style="3" customWidth="1"/>
    <col min="10260" max="10260" width="18.625" style="3" customWidth="1"/>
    <col min="10261" max="10262" width="9" style="3"/>
    <col min="10263" max="10263" width="32.5" style="3" customWidth="1"/>
    <col min="10264" max="10501" width="9" style="3"/>
    <col min="10502" max="10502" width="4.875" style="3" customWidth="1"/>
    <col min="10503" max="10503" width="20.625" style="3" customWidth="1"/>
    <col min="10504" max="10504" width="18.625" style="3" customWidth="1"/>
    <col min="10505" max="10505" width="4.875" style="3" customWidth="1"/>
    <col min="10506" max="10506" width="20.625" style="3" customWidth="1"/>
    <col min="10507" max="10507" width="18.625" style="3" customWidth="1"/>
    <col min="10508" max="10508" width="4.875" style="3" customWidth="1"/>
    <col min="10509" max="10509" width="26" style="3" customWidth="1"/>
    <col min="10510" max="10510" width="18.625" style="3" customWidth="1"/>
    <col min="10511" max="10511" width="4.875" style="3" customWidth="1"/>
    <col min="10512" max="10512" width="20.625" style="3" customWidth="1"/>
    <col min="10513" max="10513" width="18.625" style="3" customWidth="1"/>
    <col min="10514" max="10514" width="4.875" style="3" customWidth="1"/>
    <col min="10515" max="10515" width="22.875" style="3" customWidth="1"/>
    <col min="10516" max="10516" width="18.625" style="3" customWidth="1"/>
    <col min="10517" max="10518" width="9" style="3"/>
    <col min="10519" max="10519" width="32.5" style="3" customWidth="1"/>
    <col min="10520" max="10757" width="9" style="3"/>
    <col min="10758" max="10758" width="4.875" style="3" customWidth="1"/>
    <col min="10759" max="10759" width="20.625" style="3" customWidth="1"/>
    <col min="10760" max="10760" width="18.625" style="3" customWidth="1"/>
    <col min="10761" max="10761" width="4.875" style="3" customWidth="1"/>
    <col min="10762" max="10762" width="20.625" style="3" customWidth="1"/>
    <col min="10763" max="10763" width="18.625" style="3" customWidth="1"/>
    <col min="10764" max="10764" width="4.875" style="3" customWidth="1"/>
    <col min="10765" max="10765" width="26" style="3" customWidth="1"/>
    <col min="10766" max="10766" width="18.625" style="3" customWidth="1"/>
    <col min="10767" max="10767" width="4.875" style="3" customWidth="1"/>
    <col min="10768" max="10768" width="20.625" style="3" customWidth="1"/>
    <col min="10769" max="10769" width="18.625" style="3" customWidth="1"/>
    <col min="10770" max="10770" width="4.875" style="3" customWidth="1"/>
    <col min="10771" max="10771" width="22.875" style="3" customWidth="1"/>
    <col min="10772" max="10772" width="18.625" style="3" customWidth="1"/>
    <col min="10773" max="10774" width="9" style="3"/>
    <col min="10775" max="10775" width="32.5" style="3" customWidth="1"/>
    <col min="10776" max="11013" width="9" style="3"/>
    <col min="11014" max="11014" width="4.875" style="3" customWidth="1"/>
    <col min="11015" max="11015" width="20.625" style="3" customWidth="1"/>
    <col min="11016" max="11016" width="18.625" style="3" customWidth="1"/>
    <col min="11017" max="11017" width="4.875" style="3" customWidth="1"/>
    <col min="11018" max="11018" width="20.625" style="3" customWidth="1"/>
    <col min="11019" max="11019" width="18.625" style="3" customWidth="1"/>
    <col min="11020" max="11020" width="4.875" style="3" customWidth="1"/>
    <col min="11021" max="11021" width="26" style="3" customWidth="1"/>
    <col min="11022" max="11022" width="18.625" style="3" customWidth="1"/>
    <col min="11023" max="11023" width="4.875" style="3" customWidth="1"/>
    <col min="11024" max="11024" width="20.625" style="3" customWidth="1"/>
    <col min="11025" max="11025" width="18.625" style="3" customWidth="1"/>
    <col min="11026" max="11026" width="4.875" style="3" customWidth="1"/>
    <col min="11027" max="11027" width="22.875" style="3" customWidth="1"/>
    <col min="11028" max="11028" width="18.625" style="3" customWidth="1"/>
    <col min="11029" max="11030" width="9" style="3"/>
    <col min="11031" max="11031" width="32.5" style="3" customWidth="1"/>
    <col min="11032" max="11269" width="9" style="3"/>
    <col min="11270" max="11270" width="4.875" style="3" customWidth="1"/>
    <col min="11271" max="11271" width="20.625" style="3" customWidth="1"/>
    <col min="11272" max="11272" width="18.625" style="3" customWidth="1"/>
    <col min="11273" max="11273" width="4.875" style="3" customWidth="1"/>
    <col min="11274" max="11274" width="20.625" style="3" customWidth="1"/>
    <col min="11275" max="11275" width="18.625" style="3" customWidth="1"/>
    <col min="11276" max="11276" width="4.875" style="3" customWidth="1"/>
    <col min="11277" max="11277" width="26" style="3" customWidth="1"/>
    <col min="11278" max="11278" width="18.625" style="3" customWidth="1"/>
    <col min="11279" max="11279" width="4.875" style="3" customWidth="1"/>
    <col min="11280" max="11280" width="20.625" style="3" customWidth="1"/>
    <col min="11281" max="11281" width="18.625" style="3" customWidth="1"/>
    <col min="11282" max="11282" width="4.875" style="3" customWidth="1"/>
    <col min="11283" max="11283" width="22.875" style="3" customWidth="1"/>
    <col min="11284" max="11284" width="18.625" style="3" customWidth="1"/>
    <col min="11285" max="11286" width="9" style="3"/>
    <col min="11287" max="11287" width="32.5" style="3" customWidth="1"/>
    <col min="11288" max="11525" width="9" style="3"/>
    <col min="11526" max="11526" width="4.875" style="3" customWidth="1"/>
    <col min="11527" max="11527" width="20.625" style="3" customWidth="1"/>
    <col min="11528" max="11528" width="18.625" style="3" customWidth="1"/>
    <col min="11529" max="11529" width="4.875" style="3" customWidth="1"/>
    <col min="11530" max="11530" width="20.625" style="3" customWidth="1"/>
    <col min="11531" max="11531" width="18.625" style="3" customWidth="1"/>
    <col min="11532" max="11532" width="4.875" style="3" customWidth="1"/>
    <col min="11533" max="11533" width="26" style="3" customWidth="1"/>
    <col min="11534" max="11534" width="18.625" style="3" customWidth="1"/>
    <col min="11535" max="11535" width="4.875" style="3" customWidth="1"/>
    <col min="11536" max="11536" width="20.625" style="3" customWidth="1"/>
    <col min="11537" max="11537" width="18.625" style="3" customWidth="1"/>
    <col min="11538" max="11538" width="4.875" style="3" customWidth="1"/>
    <col min="11539" max="11539" width="22.875" style="3" customWidth="1"/>
    <col min="11540" max="11540" width="18.625" style="3" customWidth="1"/>
    <col min="11541" max="11542" width="9" style="3"/>
    <col min="11543" max="11543" width="32.5" style="3" customWidth="1"/>
    <col min="11544" max="11781" width="9" style="3"/>
    <col min="11782" max="11782" width="4.875" style="3" customWidth="1"/>
    <col min="11783" max="11783" width="20.625" style="3" customWidth="1"/>
    <col min="11784" max="11784" width="18.625" style="3" customWidth="1"/>
    <col min="11785" max="11785" width="4.875" style="3" customWidth="1"/>
    <col min="11786" max="11786" width="20.625" style="3" customWidth="1"/>
    <col min="11787" max="11787" width="18.625" style="3" customWidth="1"/>
    <col min="11788" max="11788" width="4.875" style="3" customWidth="1"/>
    <col min="11789" max="11789" width="26" style="3" customWidth="1"/>
    <col min="11790" max="11790" width="18.625" style="3" customWidth="1"/>
    <col min="11791" max="11791" width="4.875" style="3" customWidth="1"/>
    <col min="11792" max="11792" width="20.625" style="3" customWidth="1"/>
    <col min="11793" max="11793" width="18.625" style="3" customWidth="1"/>
    <col min="11794" max="11794" width="4.875" style="3" customWidth="1"/>
    <col min="11795" max="11795" width="22.875" style="3" customWidth="1"/>
    <col min="11796" max="11796" width="18.625" style="3" customWidth="1"/>
    <col min="11797" max="11798" width="9" style="3"/>
    <col min="11799" max="11799" width="32.5" style="3" customWidth="1"/>
    <col min="11800" max="12037" width="9" style="3"/>
    <col min="12038" max="12038" width="4.875" style="3" customWidth="1"/>
    <col min="12039" max="12039" width="20.625" style="3" customWidth="1"/>
    <col min="12040" max="12040" width="18.625" style="3" customWidth="1"/>
    <col min="12041" max="12041" width="4.875" style="3" customWidth="1"/>
    <col min="12042" max="12042" width="20.625" style="3" customWidth="1"/>
    <col min="12043" max="12043" width="18.625" style="3" customWidth="1"/>
    <col min="12044" max="12044" width="4.875" style="3" customWidth="1"/>
    <col min="12045" max="12045" width="26" style="3" customWidth="1"/>
    <col min="12046" max="12046" width="18.625" style="3" customWidth="1"/>
    <col min="12047" max="12047" width="4.875" style="3" customWidth="1"/>
    <col min="12048" max="12048" width="20.625" style="3" customWidth="1"/>
    <col min="12049" max="12049" width="18.625" style="3" customWidth="1"/>
    <col min="12050" max="12050" width="4.875" style="3" customWidth="1"/>
    <col min="12051" max="12051" width="22.875" style="3" customWidth="1"/>
    <col min="12052" max="12052" width="18.625" style="3" customWidth="1"/>
    <col min="12053" max="12054" width="9" style="3"/>
    <col min="12055" max="12055" width="32.5" style="3" customWidth="1"/>
    <col min="12056" max="12293" width="9" style="3"/>
    <col min="12294" max="12294" width="4.875" style="3" customWidth="1"/>
    <col min="12295" max="12295" width="20.625" style="3" customWidth="1"/>
    <col min="12296" max="12296" width="18.625" style="3" customWidth="1"/>
    <col min="12297" max="12297" width="4.875" style="3" customWidth="1"/>
    <col min="12298" max="12298" width="20.625" style="3" customWidth="1"/>
    <col min="12299" max="12299" width="18.625" style="3" customWidth="1"/>
    <col min="12300" max="12300" width="4.875" style="3" customWidth="1"/>
    <col min="12301" max="12301" width="26" style="3" customWidth="1"/>
    <col min="12302" max="12302" width="18.625" style="3" customWidth="1"/>
    <col min="12303" max="12303" width="4.875" style="3" customWidth="1"/>
    <col min="12304" max="12304" width="20.625" style="3" customWidth="1"/>
    <col min="12305" max="12305" width="18.625" style="3" customWidth="1"/>
    <col min="12306" max="12306" width="4.875" style="3" customWidth="1"/>
    <col min="12307" max="12307" width="22.875" style="3" customWidth="1"/>
    <col min="12308" max="12308" width="18.625" style="3" customWidth="1"/>
    <col min="12309" max="12310" width="9" style="3"/>
    <col min="12311" max="12311" width="32.5" style="3" customWidth="1"/>
    <col min="12312" max="12549" width="9" style="3"/>
    <col min="12550" max="12550" width="4.875" style="3" customWidth="1"/>
    <col min="12551" max="12551" width="20.625" style="3" customWidth="1"/>
    <col min="12552" max="12552" width="18.625" style="3" customWidth="1"/>
    <col min="12553" max="12553" width="4.875" style="3" customWidth="1"/>
    <col min="12554" max="12554" width="20.625" style="3" customWidth="1"/>
    <col min="12555" max="12555" width="18.625" style="3" customWidth="1"/>
    <col min="12556" max="12556" width="4.875" style="3" customWidth="1"/>
    <col min="12557" max="12557" width="26" style="3" customWidth="1"/>
    <col min="12558" max="12558" width="18.625" style="3" customWidth="1"/>
    <col min="12559" max="12559" width="4.875" style="3" customWidth="1"/>
    <col min="12560" max="12560" width="20.625" style="3" customWidth="1"/>
    <col min="12561" max="12561" width="18.625" style="3" customWidth="1"/>
    <col min="12562" max="12562" width="4.875" style="3" customWidth="1"/>
    <col min="12563" max="12563" width="22.875" style="3" customWidth="1"/>
    <col min="12564" max="12564" width="18.625" style="3" customWidth="1"/>
    <col min="12565" max="12566" width="9" style="3"/>
    <col min="12567" max="12567" width="32.5" style="3" customWidth="1"/>
    <col min="12568" max="12805" width="9" style="3"/>
    <col min="12806" max="12806" width="4.875" style="3" customWidth="1"/>
    <col min="12807" max="12807" width="20.625" style="3" customWidth="1"/>
    <col min="12808" max="12808" width="18.625" style="3" customWidth="1"/>
    <col min="12809" max="12809" width="4.875" style="3" customWidth="1"/>
    <col min="12810" max="12810" width="20.625" style="3" customWidth="1"/>
    <col min="12811" max="12811" width="18.625" style="3" customWidth="1"/>
    <col min="12812" max="12812" width="4.875" style="3" customWidth="1"/>
    <col min="12813" max="12813" width="26" style="3" customWidth="1"/>
    <col min="12814" max="12814" width="18.625" style="3" customWidth="1"/>
    <col min="12815" max="12815" width="4.875" style="3" customWidth="1"/>
    <col min="12816" max="12816" width="20.625" style="3" customWidth="1"/>
    <col min="12817" max="12817" width="18.625" style="3" customWidth="1"/>
    <col min="12818" max="12818" width="4.875" style="3" customWidth="1"/>
    <col min="12819" max="12819" width="22.875" style="3" customWidth="1"/>
    <col min="12820" max="12820" width="18.625" style="3" customWidth="1"/>
    <col min="12821" max="12822" width="9" style="3"/>
    <col min="12823" max="12823" width="32.5" style="3" customWidth="1"/>
    <col min="12824" max="13061" width="9" style="3"/>
    <col min="13062" max="13062" width="4.875" style="3" customWidth="1"/>
    <col min="13063" max="13063" width="20.625" style="3" customWidth="1"/>
    <col min="13064" max="13064" width="18.625" style="3" customWidth="1"/>
    <col min="13065" max="13065" width="4.875" style="3" customWidth="1"/>
    <col min="13066" max="13066" width="20.625" style="3" customWidth="1"/>
    <col min="13067" max="13067" width="18.625" style="3" customWidth="1"/>
    <col min="13068" max="13068" width="4.875" style="3" customWidth="1"/>
    <col min="13069" max="13069" width="26" style="3" customWidth="1"/>
    <col min="13070" max="13070" width="18.625" style="3" customWidth="1"/>
    <col min="13071" max="13071" width="4.875" style="3" customWidth="1"/>
    <col min="13072" max="13072" width="20.625" style="3" customWidth="1"/>
    <col min="13073" max="13073" width="18.625" style="3" customWidth="1"/>
    <col min="13074" max="13074" width="4.875" style="3" customWidth="1"/>
    <col min="13075" max="13075" width="22.875" style="3" customWidth="1"/>
    <col min="13076" max="13076" width="18.625" style="3" customWidth="1"/>
    <col min="13077" max="13078" width="9" style="3"/>
    <col min="13079" max="13079" width="32.5" style="3" customWidth="1"/>
    <col min="13080" max="13317" width="9" style="3"/>
    <col min="13318" max="13318" width="4.875" style="3" customWidth="1"/>
    <col min="13319" max="13319" width="20.625" style="3" customWidth="1"/>
    <col min="13320" max="13320" width="18.625" style="3" customWidth="1"/>
    <col min="13321" max="13321" width="4.875" style="3" customWidth="1"/>
    <col min="13322" max="13322" width="20.625" style="3" customWidth="1"/>
    <col min="13323" max="13323" width="18.625" style="3" customWidth="1"/>
    <col min="13324" max="13324" width="4.875" style="3" customWidth="1"/>
    <col min="13325" max="13325" width="26" style="3" customWidth="1"/>
    <col min="13326" max="13326" width="18.625" style="3" customWidth="1"/>
    <col min="13327" max="13327" width="4.875" style="3" customWidth="1"/>
    <col min="13328" max="13328" width="20.625" style="3" customWidth="1"/>
    <col min="13329" max="13329" width="18.625" style="3" customWidth="1"/>
    <col min="13330" max="13330" width="4.875" style="3" customWidth="1"/>
    <col min="13331" max="13331" width="22.875" style="3" customWidth="1"/>
    <col min="13332" max="13332" width="18.625" style="3" customWidth="1"/>
    <col min="13333" max="13334" width="9" style="3"/>
    <col min="13335" max="13335" width="32.5" style="3" customWidth="1"/>
    <col min="13336" max="13573" width="9" style="3"/>
    <col min="13574" max="13574" width="4.875" style="3" customWidth="1"/>
    <col min="13575" max="13575" width="20.625" style="3" customWidth="1"/>
    <col min="13576" max="13576" width="18.625" style="3" customWidth="1"/>
    <col min="13577" max="13577" width="4.875" style="3" customWidth="1"/>
    <col min="13578" max="13578" width="20.625" style="3" customWidth="1"/>
    <col min="13579" max="13579" width="18.625" style="3" customWidth="1"/>
    <col min="13580" max="13580" width="4.875" style="3" customWidth="1"/>
    <col min="13581" max="13581" width="26" style="3" customWidth="1"/>
    <col min="13582" max="13582" width="18.625" style="3" customWidth="1"/>
    <col min="13583" max="13583" width="4.875" style="3" customWidth="1"/>
    <col min="13584" max="13584" width="20.625" style="3" customWidth="1"/>
    <col min="13585" max="13585" width="18.625" style="3" customWidth="1"/>
    <col min="13586" max="13586" width="4.875" style="3" customWidth="1"/>
    <col min="13587" max="13587" width="22.875" style="3" customWidth="1"/>
    <col min="13588" max="13588" width="18.625" style="3" customWidth="1"/>
    <col min="13589" max="13590" width="9" style="3"/>
    <col min="13591" max="13591" width="32.5" style="3" customWidth="1"/>
    <col min="13592" max="13829" width="9" style="3"/>
    <col min="13830" max="13830" width="4.875" style="3" customWidth="1"/>
    <col min="13831" max="13831" width="20.625" style="3" customWidth="1"/>
    <col min="13832" max="13832" width="18.625" style="3" customWidth="1"/>
    <col min="13833" max="13833" width="4.875" style="3" customWidth="1"/>
    <col min="13834" max="13834" width="20.625" style="3" customWidth="1"/>
    <col min="13835" max="13835" width="18.625" style="3" customWidth="1"/>
    <col min="13836" max="13836" width="4.875" style="3" customWidth="1"/>
    <col min="13837" max="13837" width="26" style="3" customWidth="1"/>
    <col min="13838" max="13838" width="18.625" style="3" customWidth="1"/>
    <col min="13839" max="13839" width="4.875" style="3" customWidth="1"/>
    <col min="13840" max="13840" width="20.625" style="3" customWidth="1"/>
    <col min="13841" max="13841" width="18.625" style="3" customWidth="1"/>
    <col min="13842" max="13842" width="4.875" style="3" customWidth="1"/>
    <col min="13843" max="13843" width="22.875" style="3" customWidth="1"/>
    <col min="13844" max="13844" width="18.625" style="3" customWidth="1"/>
    <col min="13845" max="13846" width="9" style="3"/>
    <col min="13847" max="13847" width="32.5" style="3" customWidth="1"/>
    <col min="13848" max="14085" width="9" style="3"/>
    <col min="14086" max="14086" width="4.875" style="3" customWidth="1"/>
    <col min="14087" max="14087" width="20.625" style="3" customWidth="1"/>
    <col min="14088" max="14088" width="18.625" style="3" customWidth="1"/>
    <col min="14089" max="14089" width="4.875" style="3" customWidth="1"/>
    <col min="14090" max="14090" width="20.625" style="3" customWidth="1"/>
    <col min="14091" max="14091" width="18.625" style="3" customWidth="1"/>
    <col min="14092" max="14092" width="4.875" style="3" customWidth="1"/>
    <col min="14093" max="14093" width="26" style="3" customWidth="1"/>
    <col min="14094" max="14094" width="18.625" style="3" customWidth="1"/>
    <col min="14095" max="14095" width="4.875" style="3" customWidth="1"/>
    <col min="14096" max="14096" width="20.625" style="3" customWidth="1"/>
    <col min="14097" max="14097" width="18.625" style="3" customWidth="1"/>
    <col min="14098" max="14098" width="4.875" style="3" customWidth="1"/>
    <col min="14099" max="14099" width="22.875" style="3" customWidth="1"/>
    <col min="14100" max="14100" width="18.625" style="3" customWidth="1"/>
    <col min="14101" max="14102" width="9" style="3"/>
    <col min="14103" max="14103" width="32.5" style="3" customWidth="1"/>
    <col min="14104" max="14341" width="9" style="3"/>
    <col min="14342" max="14342" width="4.875" style="3" customWidth="1"/>
    <col min="14343" max="14343" width="20.625" style="3" customWidth="1"/>
    <col min="14344" max="14344" width="18.625" style="3" customWidth="1"/>
    <col min="14345" max="14345" width="4.875" style="3" customWidth="1"/>
    <col min="14346" max="14346" width="20.625" style="3" customWidth="1"/>
    <col min="14347" max="14347" width="18.625" style="3" customWidth="1"/>
    <col min="14348" max="14348" width="4.875" style="3" customWidth="1"/>
    <col min="14349" max="14349" width="26" style="3" customWidth="1"/>
    <col min="14350" max="14350" width="18.625" style="3" customWidth="1"/>
    <col min="14351" max="14351" width="4.875" style="3" customWidth="1"/>
    <col min="14352" max="14352" width="20.625" style="3" customWidth="1"/>
    <col min="14353" max="14353" width="18.625" style="3" customWidth="1"/>
    <col min="14354" max="14354" width="4.875" style="3" customWidth="1"/>
    <col min="14355" max="14355" width="22.875" style="3" customWidth="1"/>
    <col min="14356" max="14356" width="18.625" style="3" customWidth="1"/>
    <col min="14357" max="14358" width="9" style="3"/>
    <col min="14359" max="14359" width="32.5" style="3" customWidth="1"/>
    <col min="14360" max="14597" width="9" style="3"/>
    <col min="14598" max="14598" width="4.875" style="3" customWidth="1"/>
    <col min="14599" max="14599" width="20.625" style="3" customWidth="1"/>
    <col min="14600" max="14600" width="18.625" style="3" customWidth="1"/>
    <col min="14601" max="14601" width="4.875" style="3" customWidth="1"/>
    <col min="14602" max="14602" width="20.625" style="3" customWidth="1"/>
    <col min="14603" max="14603" width="18.625" style="3" customWidth="1"/>
    <col min="14604" max="14604" width="4.875" style="3" customWidth="1"/>
    <col min="14605" max="14605" width="26" style="3" customWidth="1"/>
    <col min="14606" max="14606" width="18.625" style="3" customWidth="1"/>
    <col min="14607" max="14607" width="4.875" style="3" customWidth="1"/>
    <col min="14608" max="14608" width="20.625" style="3" customWidth="1"/>
    <col min="14609" max="14609" width="18.625" style="3" customWidth="1"/>
    <col min="14610" max="14610" width="4.875" style="3" customWidth="1"/>
    <col min="14611" max="14611" width="22.875" style="3" customWidth="1"/>
    <col min="14612" max="14612" width="18.625" style="3" customWidth="1"/>
    <col min="14613" max="14614" width="9" style="3"/>
    <col min="14615" max="14615" width="32.5" style="3" customWidth="1"/>
    <col min="14616" max="14853" width="9" style="3"/>
    <col min="14854" max="14854" width="4.875" style="3" customWidth="1"/>
    <col min="14855" max="14855" width="20.625" style="3" customWidth="1"/>
    <col min="14856" max="14856" width="18.625" style="3" customWidth="1"/>
    <col min="14857" max="14857" width="4.875" style="3" customWidth="1"/>
    <col min="14858" max="14858" width="20.625" style="3" customWidth="1"/>
    <col min="14859" max="14859" width="18.625" style="3" customWidth="1"/>
    <col min="14860" max="14860" width="4.875" style="3" customWidth="1"/>
    <col min="14861" max="14861" width="26" style="3" customWidth="1"/>
    <col min="14862" max="14862" width="18.625" style="3" customWidth="1"/>
    <col min="14863" max="14863" width="4.875" style="3" customWidth="1"/>
    <col min="14864" max="14864" width="20.625" style="3" customWidth="1"/>
    <col min="14865" max="14865" width="18.625" style="3" customWidth="1"/>
    <col min="14866" max="14866" width="4.875" style="3" customWidth="1"/>
    <col min="14867" max="14867" width="22.875" style="3" customWidth="1"/>
    <col min="14868" max="14868" width="18.625" style="3" customWidth="1"/>
    <col min="14869" max="14870" width="9" style="3"/>
    <col min="14871" max="14871" width="32.5" style="3" customWidth="1"/>
    <col min="14872" max="15109" width="9" style="3"/>
    <col min="15110" max="15110" width="4.875" style="3" customWidth="1"/>
    <col min="15111" max="15111" width="20.625" style="3" customWidth="1"/>
    <col min="15112" max="15112" width="18.625" style="3" customWidth="1"/>
    <col min="15113" max="15113" width="4.875" style="3" customWidth="1"/>
    <col min="15114" max="15114" width="20.625" style="3" customWidth="1"/>
    <col min="15115" max="15115" width="18.625" style="3" customWidth="1"/>
    <col min="15116" max="15116" width="4.875" style="3" customWidth="1"/>
    <col min="15117" max="15117" width="26" style="3" customWidth="1"/>
    <col min="15118" max="15118" width="18.625" style="3" customWidth="1"/>
    <col min="15119" max="15119" width="4.875" style="3" customWidth="1"/>
    <col min="15120" max="15120" width="20.625" style="3" customWidth="1"/>
    <col min="15121" max="15121" width="18.625" style="3" customWidth="1"/>
    <col min="15122" max="15122" width="4.875" style="3" customWidth="1"/>
    <col min="15123" max="15123" width="22.875" style="3" customWidth="1"/>
    <col min="15124" max="15124" width="18.625" style="3" customWidth="1"/>
    <col min="15125" max="15126" width="9" style="3"/>
    <col min="15127" max="15127" width="32.5" style="3" customWidth="1"/>
    <col min="15128" max="15365" width="9" style="3"/>
    <col min="15366" max="15366" width="4.875" style="3" customWidth="1"/>
    <col min="15367" max="15367" width="20.625" style="3" customWidth="1"/>
    <col min="15368" max="15368" width="18.625" style="3" customWidth="1"/>
    <col min="15369" max="15369" width="4.875" style="3" customWidth="1"/>
    <col min="15370" max="15370" width="20.625" style="3" customWidth="1"/>
    <col min="15371" max="15371" width="18.625" style="3" customWidth="1"/>
    <col min="15372" max="15372" width="4.875" style="3" customWidth="1"/>
    <col min="15373" max="15373" width="26" style="3" customWidth="1"/>
    <col min="15374" max="15374" width="18.625" style="3" customWidth="1"/>
    <col min="15375" max="15375" width="4.875" style="3" customWidth="1"/>
    <col min="15376" max="15376" width="20.625" style="3" customWidth="1"/>
    <col min="15377" max="15377" width="18.625" style="3" customWidth="1"/>
    <col min="15378" max="15378" width="4.875" style="3" customWidth="1"/>
    <col min="15379" max="15379" width="22.875" style="3" customWidth="1"/>
    <col min="15380" max="15380" width="18.625" style="3" customWidth="1"/>
    <col min="15381" max="15382" width="9" style="3"/>
    <col min="15383" max="15383" width="32.5" style="3" customWidth="1"/>
    <col min="15384" max="15621" width="9" style="3"/>
    <col min="15622" max="15622" width="4.875" style="3" customWidth="1"/>
    <col min="15623" max="15623" width="20.625" style="3" customWidth="1"/>
    <col min="15624" max="15624" width="18.625" style="3" customWidth="1"/>
    <col min="15625" max="15625" width="4.875" style="3" customWidth="1"/>
    <col min="15626" max="15626" width="20.625" style="3" customWidth="1"/>
    <col min="15627" max="15627" width="18.625" style="3" customWidth="1"/>
    <col min="15628" max="15628" width="4.875" style="3" customWidth="1"/>
    <col min="15629" max="15629" width="26" style="3" customWidth="1"/>
    <col min="15630" max="15630" width="18.625" style="3" customWidth="1"/>
    <col min="15631" max="15631" width="4.875" style="3" customWidth="1"/>
    <col min="15632" max="15632" width="20.625" style="3" customWidth="1"/>
    <col min="15633" max="15633" width="18.625" style="3" customWidth="1"/>
    <col min="15634" max="15634" width="4.875" style="3" customWidth="1"/>
    <col min="15635" max="15635" width="22.875" style="3" customWidth="1"/>
    <col min="15636" max="15636" width="18.625" style="3" customWidth="1"/>
    <col min="15637" max="15638" width="9" style="3"/>
    <col min="15639" max="15639" width="32.5" style="3" customWidth="1"/>
    <col min="15640" max="15877" width="9" style="3"/>
    <col min="15878" max="15878" width="4.875" style="3" customWidth="1"/>
    <col min="15879" max="15879" width="20.625" style="3" customWidth="1"/>
    <col min="15880" max="15880" width="18.625" style="3" customWidth="1"/>
    <col min="15881" max="15881" width="4.875" style="3" customWidth="1"/>
    <col min="15882" max="15882" width="20.625" style="3" customWidth="1"/>
    <col min="15883" max="15883" width="18.625" style="3" customWidth="1"/>
    <col min="15884" max="15884" width="4.875" style="3" customWidth="1"/>
    <col min="15885" max="15885" width="26" style="3" customWidth="1"/>
    <col min="15886" max="15886" width="18.625" style="3" customWidth="1"/>
    <col min="15887" max="15887" width="4.875" style="3" customWidth="1"/>
    <col min="15888" max="15888" width="20.625" style="3" customWidth="1"/>
    <col min="15889" max="15889" width="18.625" style="3" customWidth="1"/>
    <col min="15890" max="15890" width="4.875" style="3" customWidth="1"/>
    <col min="15891" max="15891" width="22.875" style="3" customWidth="1"/>
    <col min="15892" max="15892" width="18.625" style="3" customWidth="1"/>
    <col min="15893" max="15894" width="9" style="3"/>
    <col min="15895" max="15895" width="32.5" style="3" customWidth="1"/>
    <col min="15896" max="16133" width="9" style="3"/>
    <col min="16134" max="16134" width="4.875" style="3" customWidth="1"/>
    <col min="16135" max="16135" width="20.625" style="3" customWidth="1"/>
    <col min="16136" max="16136" width="18.625" style="3" customWidth="1"/>
    <col min="16137" max="16137" width="4.875" style="3" customWidth="1"/>
    <col min="16138" max="16138" width="20.625" style="3" customWidth="1"/>
    <col min="16139" max="16139" width="18.625" style="3" customWidth="1"/>
    <col min="16140" max="16140" width="4.875" style="3" customWidth="1"/>
    <col min="16141" max="16141" width="26" style="3" customWidth="1"/>
    <col min="16142" max="16142" width="18.625" style="3" customWidth="1"/>
    <col min="16143" max="16143" width="4.875" style="3" customWidth="1"/>
    <col min="16144" max="16144" width="20.625" style="3" customWidth="1"/>
    <col min="16145" max="16145" width="18.625" style="3" customWidth="1"/>
    <col min="16146" max="16146" width="4.875" style="3" customWidth="1"/>
    <col min="16147" max="16147" width="22.875" style="3" customWidth="1"/>
    <col min="16148" max="16148" width="18.625" style="3" customWidth="1"/>
    <col min="16149" max="16150" width="9" style="3"/>
    <col min="16151" max="16151" width="32.5" style="3" customWidth="1"/>
    <col min="16152" max="16384" width="9" style="3"/>
  </cols>
  <sheetData>
    <row r="1" spans="1:27" ht="39.950000000000003" customHeight="1" thickBot="1">
      <c r="A1" s="376" t="s">
        <v>140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</row>
    <row r="2" spans="1:27" ht="35.1" customHeight="1">
      <c r="A2" s="377"/>
      <c r="B2" s="380">
        <v>42338</v>
      </c>
      <c r="C2" s="381"/>
      <c r="D2" s="382"/>
      <c r="E2" s="383"/>
      <c r="F2" s="386">
        <f>SUM(B2)+1</f>
        <v>42339</v>
      </c>
      <c r="G2" s="387"/>
      <c r="H2" s="388"/>
      <c r="I2" s="383"/>
      <c r="J2" s="389">
        <f>F2+1</f>
        <v>42340</v>
      </c>
      <c r="K2" s="390"/>
      <c r="L2" s="391"/>
      <c r="M2" s="383"/>
      <c r="N2" s="392">
        <f>J2+1</f>
        <v>42341</v>
      </c>
      <c r="O2" s="393"/>
      <c r="P2" s="394"/>
      <c r="Q2" s="383"/>
      <c r="R2" s="395">
        <f>N2+1</f>
        <v>42342</v>
      </c>
      <c r="S2" s="396"/>
      <c r="T2" s="397"/>
    </row>
    <row r="3" spans="1:27" ht="35.1" customHeight="1">
      <c r="A3" s="378"/>
      <c r="B3" s="4" t="s">
        <v>8</v>
      </c>
      <c r="C3" s="4"/>
      <c r="D3" s="5">
        <f>30+2</f>
        <v>32</v>
      </c>
      <c r="E3" s="384"/>
      <c r="F3" s="4" t="s">
        <v>8</v>
      </c>
      <c r="G3" s="4"/>
      <c r="H3" s="5">
        <f>30+2</f>
        <v>32</v>
      </c>
      <c r="I3" s="384"/>
      <c r="J3" s="4" t="s">
        <v>8</v>
      </c>
      <c r="K3" s="4"/>
      <c r="L3" s="5">
        <f>30+2</f>
        <v>32</v>
      </c>
      <c r="M3" s="384"/>
      <c r="N3" s="4" t="s">
        <v>8</v>
      </c>
      <c r="O3" s="4"/>
      <c r="P3" s="5">
        <f>30+2</f>
        <v>32</v>
      </c>
      <c r="Q3" s="384"/>
      <c r="R3" s="4" t="s">
        <v>8</v>
      </c>
      <c r="S3" s="4"/>
      <c r="T3" s="147">
        <f>30+2</f>
        <v>32</v>
      </c>
    </row>
    <row r="4" spans="1:27" ht="35.1" customHeight="1">
      <c r="A4" s="379"/>
      <c r="B4" s="6" t="s">
        <v>9</v>
      </c>
      <c r="C4" s="6" t="s">
        <v>40</v>
      </c>
      <c r="D4" s="7" t="s">
        <v>10</v>
      </c>
      <c r="E4" s="385"/>
      <c r="F4" s="6" t="s">
        <v>9</v>
      </c>
      <c r="G4" s="6" t="s">
        <v>40</v>
      </c>
      <c r="H4" s="7" t="s">
        <v>10</v>
      </c>
      <c r="I4" s="385"/>
      <c r="J4" s="6" t="s">
        <v>9</v>
      </c>
      <c r="K4" s="6" t="s">
        <v>40</v>
      </c>
      <c r="L4" s="7" t="s">
        <v>10</v>
      </c>
      <c r="M4" s="385"/>
      <c r="N4" s="6" t="s">
        <v>9</v>
      </c>
      <c r="O4" s="6" t="s">
        <v>40</v>
      </c>
      <c r="P4" s="7" t="s">
        <v>10</v>
      </c>
      <c r="Q4" s="385"/>
      <c r="R4" s="6" t="s">
        <v>9</v>
      </c>
      <c r="S4" s="6" t="s">
        <v>40</v>
      </c>
      <c r="T4" s="148" t="s">
        <v>10</v>
      </c>
    </row>
    <row r="5" spans="1:27" ht="35.1" customHeight="1">
      <c r="A5" s="400" t="str">
        <f>'楊心菜單12(幼)'!C3</f>
        <v>青木瓜排骨湯</v>
      </c>
      <c r="B5" s="8" t="s">
        <v>63</v>
      </c>
      <c r="C5" s="8"/>
      <c r="D5" s="165" t="s">
        <v>70</v>
      </c>
      <c r="E5" s="403" t="str">
        <f>'楊心菜單12(幼)'!C5</f>
        <v>鍋燒意麵</v>
      </c>
      <c r="F5" s="17" t="s">
        <v>98</v>
      </c>
      <c r="G5" s="8">
        <v>18</v>
      </c>
      <c r="H5" s="165">
        <f>H$3*$G5/1000</f>
        <v>0.57599999999999996</v>
      </c>
      <c r="I5" s="403" t="str">
        <f>'楊心菜單12(幼)'!C7</f>
        <v>葡萄吐司+黑豆漿</v>
      </c>
      <c r="J5" s="8" t="s">
        <v>102</v>
      </c>
      <c r="K5" s="101"/>
      <c r="L5" s="184">
        <v>1</v>
      </c>
      <c r="M5" s="406" t="str">
        <f>'楊心菜單12(幼)'!C9</f>
        <v>香菇雞湯+麵線</v>
      </c>
      <c r="N5" s="17" t="s">
        <v>109</v>
      </c>
      <c r="O5" s="8"/>
      <c r="P5" s="187">
        <v>1</v>
      </c>
      <c r="Q5" s="403" t="str">
        <f>'楊心菜單12(幼)'!C11</f>
        <v>豚骨拉麵</v>
      </c>
      <c r="R5" s="210" t="s">
        <v>196</v>
      </c>
      <c r="S5" s="208">
        <v>42</v>
      </c>
      <c r="T5" s="209">
        <v>1.3440000000000001</v>
      </c>
    </row>
    <row r="6" spans="1:27" ht="35.1" customHeight="1">
      <c r="A6" s="401"/>
      <c r="B6" s="8"/>
      <c r="C6" s="8"/>
      <c r="D6" s="165"/>
      <c r="E6" s="404"/>
      <c r="F6" s="17" t="s">
        <v>99</v>
      </c>
      <c r="G6" s="8">
        <v>30</v>
      </c>
      <c r="H6" s="184">
        <f t="shared" ref="H6:H23" si="0">H$3*$G6/1000</f>
        <v>0.96</v>
      </c>
      <c r="I6" s="404"/>
      <c r="J6" s="20" t="s">
        <v>103</v>
      </c>
      <c r="K6" s="8">
        <v>20</v>
      </c>
      <c r="L6" s="165">
        <f t="shared" ref="L6:L17" si="1">L$3*$K6/1000</f>
        <v>0.64</v>
      </c>
      <c r="M6" s="407"/>
      <c r="N6" s="12"/>
      <c r="O6" s="8"/>
      <c r="P6" s="165"/>
      <c r="Q6" s="404"/>
      <c r="R6" s="210" t="s">
        <v>197</v>
      </c>
      <c r="S6" s="211">
        <v>15</v>
      </c>
      <c r="T6" s="209">
        <v>0.48</v>
      </c>
    </row>
    <row r="7" spans="1:27" ht="35.1" customHeight="1">
      <c r="A7" s="401"/>
      <c r="B7" s="8" t="s">
        <v>257</v>
      </c>
      <c r="C7" s="8"/>
      <c r="D7" s="165" t="s">
        <v>71</v>
      </c>
      <c r="E7" s="404"/>
      <c r="F7" s="18" t="s">
        <v>100</v>
      </c>
      <c r="G7" s="8">
        <v>1</v>
      </c>
      <c r="H7" s="186">
        <f>H$3*$G7/37.5</f>
        <v>0.85333333333333339</v>
      </c>
      <c r="I7" s="404"/>
      <c r="J7" s="20" t="s">
        <v>104</v>
      </c>
      <c r="K7" s="8">
        <v>5</v>
      </c>
      <c r="L7" s="165">
        <f t="shared" si="1"/>
        <v>0.16</v>
      </c>
      <c r="M7" s="407"/>
      <c r="N7" s="8"/>
      <c r="O7" s="8"/>
      <c r="P7" s="165"/>
      <c r="Q7" s="404"/>
      <c r="R7" s="210" t="s">
        <v>198</v>
      </c>
      <c r="S7" s="211">
        <v>2</v>
      </c>
      <c r="T7" s="209">
        <v>6.4000000000000001E-2</v>
      </c>
      <c r="V7" s="74"/>
      <c r="W7" s="398"/>
      <c r="X7" s="95"/>
      <c r="Y7" s="93"/>
      <c r="Z7" s="74"/>
      <c r="AA7" s="74"/>
    </row>
    <row r="8" spans="1:27" ht="35.1" customHeight="1">
      <c r="A8" s="401"/>
      <c r="B8" s="8"/>
      <c r="C8" s="8"/>
      <c r="D8" s="165"/>
      <c r="E8" s="404"/>
      <c r="F8" s="17" t="s">
        <v>101</v>
      </c>
      <c r="G8" s="8"/>
      <c r="H8" s="185">
        <f t="shared" si="0"/>
        <v>0</v>
      </c>
      <c r="I8" s="404"/>
      <c r="J8" s="8" t="s">
        <v>105</v>
      </c>
      <c r="K8" s="8">
        <v>3</v>
      </c>
      <c r="L8" s="165">
        <f t="shared" si="1"/>
        <v>9.6000000000000002E-2</v>
      </c>
      <c r="M8" s="407"/>
      <c r="N8" s="8"/>
      <c r="O8" s="8"/>
      <c r="P8" s="165"/>
      <c r="Q8" s="404"/>
      <c r="R8" s="212" t="s">
        <v>199</v>
      </c>
      <c r="S8" s="211">
        <v>10</v>
      </c>
      <c r="T8" s="209">
        <v>0.32</v>
      </c>
      <c r="V8" s="74"/>
      <c r="W8" s="398"/>
      <c r="X8" s="95"/>
      <c r="Y8" s="93"/>
      <c r="Z8" s="74"/>
      <c r="AA8" s="74"/>
    </row>
    <row r="9" spans="1:27" ht="35.1" customHeight="1">
      <c r="A9" s="401"/>
      <c r="B9" s="8"/>
      <c r="C9" s="8"/>
      <c r="D9" s="165"/>
      <c r="E9" s="404"/>
      <c r="F9" s="17"/>
      <c r="G9" s="8"/>
      <c r="H9" s="165"/>
      <c r="I9" s="404"/>
      <c r="J9" s="8"/>
      <c r="K9" s="8"/>
      <c r="L9" s="165"/>
      <c r="M9" s="407"/>
      <c r="N9" s="8"/>
      <c r="O9" s="8"/>
      <c r="P9" s="165"/>
      <c r="Q9" s="404"/>
      <c r="R9" s="211" t="s">
        <v>67</v>
      </c>
      <c r="S9" s="219">
        <v>2</v>
      </c>
      <c r="T9" s="209">
        <v>6.4000000000000001E-2</v>
      </c>
      <c r="V9" s="74"/>
      <c r="W9" s="398"/>
      <c r="X9" s="92"/>
      <c r="Y9" s="93"/>
      <c r="Z9" s="74"/>
      <c r="AA9" s="74"/>
    </row>
    <row r="10" spans="1:27" ht="35.1" customHeight="1">
      <c r="A10" s="401"/>
      <c r="B10" s="10"/>
      <c r="C10" s="10"/>
      <c r="D10" s="165"/>
      <c r="E10" s="404"/>
      <c r="F10" s="17"/>
      <c r="G10" s="10"/>
      <c r="H10" s="165"/>
      <c r="I10" s="404"/>
      <c r="J10" s="8"/>
      <c r="K10" s="10"/>
      <c r="L10" s="165"/>
      <c r="M10" s="407"/>
      <c r="N10" s="10"/>
      <c r="O10" s="10"/>
      <c r="P10" s="165"/>
      <c r="Q10" s="404"/>
      <c r="R10" s="216"/>
      <c r="S10" s="217"/>
      <c r="T10" s="218"/>
      <c r="V10" s="74"/>
      <c r="W10" s="398"/>
      <c r="X10" s="92"/>
      <c r="Y10" s="93"/>
      <c r="Z10" s="74"/>
      <c r="AA10" s="74"/>
    </row>
    <row r="11" spans="1:27" ht="35.1" customHeight="1">
      <c r="A11" s="401"/>
      <c r="B11" s="8"/>
      <c r="C11" s="8"/>
      <c r="D11" s="165"/>
      <c r="E11" s="404"/>
      <c r="F11" s="8"/>
      <c r="G11" s="8"/>
      <c r="H11" s="165"/>
      <c r="I11" s="404"/>
      <c r="J11" s="10"/>
      <c r="K11" s="8"/>
      <c r="L11" s="165"/>
      <c r="M11" s="407"/>
      <c r="N11" s="8"/>
      <c r="O11" s="8"/>
      <c r="P11" s="165"/>
      <c r="Q11" s="404"/>
      <c r="R11" s="210"/>
      <c r="S11" s="211"/>
      <c r="T11" s="209"/>
      <c r="V11" s="74"/>
      <c r="W11" s="398"/>
      <c r="X11" s="92"/>
      <c r="Y11" s="93"/>
      <c r="Z11" s="74"/>
      <c r="AA11" s="74"/>
    </row>
    <row r="12" spans="1:27" ht="35.1" customHeight="1">
      <c r="A12" s="401"/>
      <c r="B12" s="8"/>
      <c r="C12" s="8"/>
      <c r="D12" s="165"/>
      <c r="E12" s="404"/>
      <c r="F12" s="8"/>
      <c r="G12" s="8"/>
      <c r="H12" s="165"/>
      <c r="I12" s="404"/>
      <c r="J12" s="8"/>
      <c r="K12" s="8"/>
      <c r="L12" s="165"/>
      <c r="M12" s="407"/>
      <c r="N12" s="11"/>
      <c r="O12" s="8"/>
      <c r="P12" s="165"/>
      <c r="Q12" s="404"/>
      <c r="R12" s="210"/>
      <c r="S12" s="211"/>
      <c r="T12" s="209"/>
      <c r="V12" s="74"/>
      <c r="W12" s="398"/>
      <c r="X12" s="92"/>
      <c r="Y12" s="93"/>
      <c r="Z12" s="74"/>
      <c r="AA12" s="74"/>
    </row>
    <row r="13" spans="1:27" ht="35.1" customHeight="1">
      <c r="A13" s="401"/>
      <c r="B13" s="8"/>
      <c r="C13" s="8"/>
      <c r="D13" s="165"/>
      <c r="E13" s="404"/>
      <c r="F13" s="8"/>
      <c r="G13" s="8"/>
      <c r="H13" s="165"/>
      <c r="I13" s="404"/>
      <c r="J13" s="8"/>
      <c r="K13" s="8"/>
      <c r="L13" s="165"/>
      <c r="M13" s="407"/>
      <c r="N13" s="12"/>
      <c r="O13" s="8"/>
      <c r="P13" s="165"/>
      <c r="Q13" s="404"/>
      <c r="R13" s="212"/>
      <c r="S13" s="211"/>
      <c r="T13" s="209"/>
      <c r="V13" s="74"/>
      <c r="W13" s="398"/>
      <c r="X13" s="92"/>
      <c r="Y13" s="94"/>
      <c r="Z13" s="74"/>
      <c r="AA13" s="74"/>
    </row>
    <row r="14" spans="1:27" ht="35.1" customHeight="1" thickBot="1">
      <c r="A14" s="402"/>
      <c r="B14" s="149"/>
      <c r="C14" s="163">
        <f>SUM(C5:C13)</f>
        <v>0</v>
      </c>
      <c r="D14" s="166"/>
      <c r="E14" s="405"/>
      <c r="F14" s="149"/>
      <c r="G14" s="163">
        <f>SUM(G5:G13)</f>
        <v>49</v>
      </c>
      <c r="H14" s="166"/>
      <c r="I14" s="405"/>
      <c r="J14" s="149"/>
      <c r="K14" s="163">
        <f>SUM(K5:K13)</f>
        <v>28</v>
      </c>
      <c r="L14" s="166"/>
      <c r="M14" s="408"/>
      <c r="N14" s="157"/>
      <c r="O14" s="163">
        <f>SUM(O5:O13)</f>
        <v>0</v>
      </c>
      <c r="P14" s="166"/>
      <c r="Q14" s="405"/>
      <c r="R14" s="213"/>
      <c r="S14" s="214"/>
      <c r="T14" s="215"/>
      <c r="V14" s="74"/>
      <c r="W14" s="398"/>
      <c r="X14" s="92"/>
      <c r="Y14" s="94"/>
      <c r="Z14" s="74"/>
      <c r="AA14" s="74"/>
    </row>
    <row r="15" spans="1:27" ht="35.1" customHeight="1">
      <c r="A15" s="409" t="str">
        <f>'楊心菜單12(幼)'!L3</f>
        <v>鹹魚雞粒炒飯</v>
      </c>
      <c r="B15" s="152" t="s">
        <v>64</v>
      </c>
      <c r="C15" s="152"/>
      <c r="D15" s="167">
        <v>2</v>
      </c>
      <c r="E15" s="410" t="str">
        <f>'楊心菜單12(幼)'!L5</f>
        <v>紅棗黑糖木耳露</v>
      </c>
      <c r="F15" s="204" t="s">
        <v>204</v>
      </c>
      <c r="G15" s="152">
        <v>30</v>
      </c>
      <c r="H15" s="203">
        <f>H$3*$G15/500</f>
        <v>1.92</v>
      </c>
      <c r="I15" s="410" t="str">
        <f>'楊心菜單12(幼)'!L7</f>
        <v>水果拼盤</v>
      </c>
      <c r="J15" s="153" t="s">
        <v>106</v>
      </c>
      <c r="K15" s="152">
        <v>46</v>
      </c>
      <c r="L15" s="167">
        <f t="shared" si="1"/>
        <v>1.472</v>
      </c>
      <c r="M15" s="410" t="str">
        <f>'楊心菜單12(幼)'!L9</f>
        <v>慶生蛋糕</v>
      </c>
      <c r="N15" s="154" t="s">
        <v>206</v>
      </c>
      <c r="O15" s="152">
        <v>20</v>
      </c>
      <c r="P15" s="167">
        <f t="shared" ref="P15:P21" si="2">P$3*$O15/1000</f>
        <v>0.64</v>
      </c>
      <c r="Q15" s="403" t="str">
        <f>'楊心菜單12(幼)'!L11</f>
        <v>冰糖蓮藕湯</v>
      </c>
      <c r="R15" s="188" t="s">
        <v>116</v>
      </c>
      <c r="S15" s="152">
        <v>50</v>
      </c>
      <c r="T15" s="170">
        <f t="shared" ref="T15" si="3">T$3*$S15/1000</f>
        <v>1.6</v>
      </c>
      <c r="V15" s="72"/>
      <c r="W15" s="398"/>
      <c r="X15" s="96"/>
      <c r="Y15" s="97"/>
      <c r="Z15" s="74"/>
      <c r="AA15" s="74"/>
    </row>
    <row r="16" spans="1:27" ht="35.1" customHeight="1">
      <c r="A16" s="401"/>
      <c r="B16" s="19" t="s">
        <v>65</v>
      </c>
      <c r="C16" s="19"/>
      <c r="D16" s="165">
        <v>1</v>
      </c>
      <c r="E16" s="404"/>
      <c r="F16" s="205" t="s">
        <v>200</v>
      </c>
      <c r="G16" s="19">
        <v>10</v>
      </c>
      <c r="H16" s="165">
        <f t="shared" si="0"/>
        <v>0.32</v>
      </c>
      <c r="I16" s="404"/>
      <c r="J16" s="8" t="s">
        <v>107</v>
      </c>
      <c r="K16" s="19">
        <v>46</v>
      </c>
      <c r="L16" s="165">
        <f t="shared" si="1"/>
        <v>1.472</v>
      </c>
      <c r="M16" s="404"/>
      <c r="N16" s="17" t="s">
        <v>207</v>
      </c>
      <c r="O16" s="19">
        <v>10</v>
      </c>
      <c r="P16" s="165">
        <f t="shared" si="2"/>
        <v>0.32</v>
      </c>
      <c r="Q16" s="404"/>
      <c r="R16" s="123" t="s">
        <v>118</v>
      </c>
      <c r="S16" s="19"/>
      <c r="T16" s="189">
        <v>2</v>
      </c>
      <c r="V16" s="72"/>
      <c r="W16" s="398"/>
      <c r="X16" s="96"/>
      <c r="Y16" s="97"/>
      <c r="Z16" s="74"/>
      <c r="AA16" s="74"/>
    </row>
    <row r="17" spans="1:27" ht="35.1" customHeight="1">
      <c r="A17" s="401"/>
      <c r="B17" s="17" t="s">
        <v>66</v>
      </c>
      <c r="C17" s="17"/>
      <c r="D17" s="165">
        <v>0.1</v>
      </c>
      <c r="E17" s="404"/>
      <c r="F17" s="206" t="s">
        <v>201</v>
      </c>
      <c r="G17" s="17">
        <v>30</v>
      </c>
      <c r="H17" s="184">
        <f t="shared" si="0"/>
        <v>0.96</v>
      </c>
      <c r="I17" s="404"/>
      <c r="J17" s="8" t="s">
        <v>108</v>
      </c>
      <c r="K17" s="17">
        <v>46</v>
      </c>
      <c r="L17" s="165">
        <f t="shared" si="1"/>
        <v>1.472</v>
      </c>
      <c r="M17" s="404"/>
      <c r="N17" s="17" t="s">
        <v>208</v>
      </c>
      <c r="O17" s="17">
        <v>2</v>
      </c>
      <c r="P17" s="186">
        <f>P$3*$O17/37.5</f>
        <v>1.7066666666666668</v>
      </c>
      <c r="Q17" s="404"/>
      <c r="R17" s="12"/>
      <c r="S17" s="17"/>
      <c r="T17" s="168"/>
      <c r="V17" s="72"/>
      <c r="W17" s="73"/>
      <c r="X17" s="74"/>
      <c r="Y17" s="74"/>
      <c r="Z17" s="74"/>
      <c r="AA17" s="74"/>
    </row>
    <row r="18" spans="1:27" ht="35.1" customHeight="1">
      <c r="A18" s="401"/>
      <c r="B18" s="17" t="s">
        <v>67</v>
      </c>
      <c r="C18" s="17"/>
      <c r="D18" s="165">
        <v>0.3</v>
      </c>
      <c r="E18" s="404"/>
      <c r="F18" s="206" t="s">
        <v>202</v>
      </c>
      <c r="G18" s="17">
        <v>20</v>
      </c>
      <c r="H18" s="165">
        <f t="shared" si="0"/>
        <v>0.64</v>
      </c>
      <c r="I18" s="404"/>
      <c r="J18" s="8"/>
      <c r="K18" s="17"/>
      <c r="L18" s="165"/>
      <c r="M18" s="404"/>
      <c r="N18" s="17"/>
      <c r="O18" s="17"/>
      <c r="P18" s="165">
        <f t="shared" si="2"/>
        <v>0</v>
      </c>
      <c r="Q18" s="404"/>
      <c r="R18" s="17"/>
      <c r="S18" s="17"/>
      <c r="T18" s="168"/>
      <c r="V18" s="75"/>
      <c r="W18" s="75"/>
      <c r="X18" s="74"/>
      <c r="Y18" s="74"/>
      <c r="Z18" s="74"/>
      <c r="AA18" s="74"/>
    </row>
    <row r="19" spans="1:27" ht="35.1" customHeight="1">
      <c r="A19" s="401"/>
      <c r="B19" s="17" t="s">
        <v>68</v>
      </c>
      <c r="C19" s="17"/>
      <c r="D19" s="165">
        <v>0.3</v>
      </c>
      <c r="E19" s="404"/>
      <c r="F19" s="207" t="s">
        <v>203</v>
      </c>
      <c r="G19" s="17">
        <v>30</v>
      </c>
      <c r="H19" s="165">
        <f t="shared" si="0"/>
        <v>0.96</v>
      </c>
      <c r="I19" s="404"/>
      <c r="J19" s="8"/>
      <c r="K19" s="17"/>
      <c r="L19" s="165"/>
      <c r="M19" s="404"/>
      <c r="N19" s="17" t="s">
        <v>209</v>
      </c>
      <c r="O19" s="17">
        <v>30</v>
      </c>
      <c r="P19" s="184">
        <f>P$3*$O19/540</f>
        <v>1.7777777777777777</v>
      </c>
      <c r="Q19" s="404"/>
      <c r="R19" s="17"/>
      <c r="S19" s="17"/>
      <c r="T19" s="168"/>
      <c r="V19" s="74"/>
      <c r="W19" s="74"/>
      <c r="X19" s="74"/>
      <c r="Y19" s="74"/>
      <c r="Z19" s="74"/>
      <c r="AA19" s="74"/>
    </row>
    <row r="20" spans="1:27" ht="35.1" customHeight="1">
      <c r="A20" s="401"/>
      <c r="B20" s="8" t="s">
        <v>69</v>
      </c>
      <c r="C20" s="8"/>
      <c r="D20" s="165">
        <v>0.3</v>
      </c>
      <c r="E20" s="404"/>
      <c r="F20" s="8"/>
      <c r="G20" s="8"/>
      <c r="H20" s="165">
        <f t="shared" si="0"/>
        <v>0</v>
      </c>
      <c r="I20" s="404"/>
      <c r="J20" s="8"/>
      <c r="K20" s="8"/>
      <c r="L20" s="165"/>
      <c r="M20" s="404"/>
      <c r="N20" s="10"/>
      <c r="O20" s="8"/>
      <c r="P20" s="165">
        <f t="shared" si="2"/>
        <v>0</v>
      </c>
      <c r="Q20" s="404"/>
      <c r="R20" s="8"/>
      <c r="S20" s="8"/>
      <c r="T20" s="168"/>
      <c r="V20" s="74"/>
      <c r="W20" s="399"/>
      <c r="X20" s="83"/>
      <c r="Y20" s="84"/>
      <c r="Z20" s="74"/>
      <c r="AA20" s="74"/>
    </row>
    <row r="21" spans="1:27" ht="35.1" customHeight="1">
      <c r="A21" s="401"/>
      <c r="B21" s="211" t="s">
        <v>193</v>
      </c>
      <c r="C21" s="211"/>
      <c r="D21" s="223">
        <v>0.3</v>
      </c>
      <c r="E21" s="404"/>
      <c r="F21" s="8"/>
      <c r="G21" s="8"/>
      <c r="H21" s="165">
        <f t="shared" si="0"/>
        <v>0</v>
      </c>
      <c r="I21" s="404"/>
      <c r="J21" s="8"/>
      <c r="K21" s="8"/>
      <c r="L21" s="165"/>
      <c r="M21" s="404"/>
      <c r="N21" s="10"/>
      <c r="O21" s="8"/>
      <c r="P21" s="165">
        <f t="shared" si="2"/>
        <v>0</v>
      </c>
      <c r="Q21" s="404"/>
      <c r="R21" s="10"/>
      <c r="S21" s="8"/>
      <c r="T21" s="168"/>
      <c r="V21" s="74"/>
      <c r="W21" s="399"/>
      <c r="X21" s="83"/>
      <c r="Y21" s="84"/>
      <c r="Z21" s="74"/>
      <c r="AA21" s="74"/>
    </row>
    <row r="22" spans="1:27" ht="35.1" customHeight="1">
      <c r="A22" s="401"/>
      <c r="B22" s="8"/>
      <c r="C22" s="8"/>
      <c r="D22" s="165"/>
      <c r="E22" s="404"/>
      <c r="F22" s="10"/>
      <c r="G22" s="8"/>
      <c r="H22" s="165">
        <f t="shared" si="0"/>
        <v>0</v>
      </c>
      <c r="I22" s="404"/>
      <c r="J22" s="8"/>
      <c r="K22" s="8"/>
      <c r="L22" s="165"/>
      <c r="M22" s="404"/>
      <c r="N22" s="10"/>
      <c r="O22" s="8"/>
      <c r="P22" s="165"/>
      <c r="Q22" s="404"/>
      <c r="R22" s="8"/>
      <c r="S22" s="8"/>
      <c r="T22" s="168"/>
      <c r="V22" s="74"/>
      <c r="W22" s="399"/>
      <c r="X22" s="75"/>
      <c r="Y22" s="84"/>
      <c r="Z22" s="74"/>
      <c r="AA22" s="74"/>
    </row>
    <row r="23" spans="1:27" ht="35.1" customHeight="1">
      <c r="A23" s="401"/>
      <c r="B23" s="8"/>
      <c r="C23" s="8"/>
      <c r="D23" s="165"/>
      <c r="E23" s="404"/>
      <c r="F23" s="8"/>
      <c r="G23" s="8"/>
      <c r="H23" s="165">
        <f t="shared" si="0"/>
        <v>0</v>
      </c>
      <c r="I23" s="404"/>
      <c r="J23" s="8"/>
      <c r="K23" s="8"/>
      <c r="L23" s="165"/>
      <c r="M23" s="404"/>
      <c r="N23" s="10"/>
      <c r="O23" s="8"/>
      <c r="P23" s="165"/>
      <c r="Q23" s="404"/>
      <c r="R23" s="8"/>
      <c r="S23" s="8"/>
      <c r="T23" s="168"/>
      <c r="V23" s="74"/>
      <c r="W23" s="399"/>
      <c r="X23" s="85"/>
      <c r="Y23" s="84"/>
      <c r="Z23" s="74"/>
      <c r="AA23" s="74"/>
    </row>
    <row r="24" spans="1:27" ht="35.1" customHeight="1" thickBot="1">
      <c r="A24" s="402"/>
      <c r="B24" s="149"/>
      <c r="C24" s="163">
        <f>SUM(C15:C23)</f>
        <v>0</v>
      </c>
      <c r="D24" s="166"/>
      <c r="E24" s="405"/>
      <c r="F24" s="149"/>
      <c r="G24" s="163">
        <f>SUM(G15:G23)</f>
        <v>120</v>
      </c>
      <c r="H24" s="166"/>
      <c r="I24" s="405"/>
      <c r="J24" s="149"/>
      <c r="K24" s="163">
        <f>SUM(K15:K23)</f>
        <v>138</v>
      </c>
      <c r="L24" s="166"/>
      <c r="M24" s="405"/>
      <c r="N24" s="150"/>
      <c r="O24" s="163">
        <f>SUM(O15:O23)</f>
        <v>62</v>
      </c>
      <c r="P24" s="166"/>
      <c r="Q24" s="405"/>
      <c r="R24" s="149"/>
      <c r="S24" s="163">
        <f>SUM(S15:S23)</f>
        <v>50</v>
      </c>
      <c r="T24" s="169"/>
      <c r="V24" s="74"/>
      <c r="W24" s="399"/>
      <c r="X24" s="85"/>
      <c r="Y24" s="86"/>
      <c r="Z24" s="74"/>
      <c r="AA24" s="74"/>
    </row>
    <row r="25" spans="1:27" ht="35.1" customHeight="1">
      <c r="B25" s="14" t="s">
        <v>11</v>
      </c>
      <c r="C25" s="14"/>
      <c r="D25" s="14"/>
      <c r="E25" s="14"/>
      <c r="F25" s="14"/>
      <c r="G25" s="14"/>
      <c r="H25" s="145" t="s">
        <v>12</v>
      </c>
      <c r="I25" s="146"/>
      <c r="J25" s="14"/>
      <c r="K25" s="14"/>
      <c r="L25" s="14"/>
      <c r="M25" s="14" t="s">
        <v>13</v>
      </c>
      <c r="N25" s="15"/>
      <c r="O25" s="14"/>
      <c r="P25" s="14"/>
      <c r="Q25" s="14" t="s">
        <v>14</v>
      </c>
      <c r="R25" s="14"/>
      <c r="S25" s="14"/>
      <c r="T25" s="14"/>
      <c r="V25" s="74"/>
      <c r="W25" s="399"/>
      <c r="X25" s="72"/>
      <c r="Y25" s="82"/>
      <c r="Z25" s="74"/>
      <c r="AA25" s="74"/>
    </row>
    <row r="26" spans="1:27">
      <c r="V26" s="74"/>
      <c r="W26" s="399"/>
      <c r="X26" s="74"/>
      <c r="Y26" s="74"/>
      <c r="Z26" s="74"/>
      <c r="AA26" s="74"/>
    </row>
    <row r="27" spans="1:27" ht="30">
      <c r="V27" s="74"/>
      <c r="W27" s="399"/>
      <c r="X27" s="72"/>
      <c r="Y27" s="73"/>
      <c r="Z27" s="74"/>
      <c r="AA27" s="74"/>
    </row>
    <row r="28" spans="1:27" ht="30">
      <c r="V28" s="74"/>
      <c r="W28" s="399"/>
      <c r="X28" s="72"/>
      <c r="Y28" s="73"/>
      <c r="Z28" s="74"/>
      <c r="AA28" s="74"/>
    </row>
    <row r="29" spans="1:27" ht="30">
      <c r="V29" s="74"/>
      <c r="W29" s="399"/>
      <c r="X29" s="72"/>
      <c r="Y29" s="73"/>
      <c r="Z29" s="74"/>
      <c r="AA29" s="74"/>
    </row>
  </sheetData>
  <mergeCells count="23">
    <mergeCell ref="W7:W16"/>
    <mergeCell ref="W20:W29"/>
    <mergeCell ref="A5:A14"/>
    <mergeCell ref="E5:E14"/>
    <mergeCell ref="I5:I14"/>
    <mergeCell ref="M5:M14"/>
    <mergeCell ref="A15:A24"/>
    <mergeCell ref="E15:E24"/>
    <mergeCell ref="I15:I24"/>
    <mergeCell ref="M15:M24"/>
    <mergeCell ref="Q5:Q14"/>
    <mergeCell ref="Q15:Q24"/>
    <mergeCell ref="A1:T1"/>
    <mergeCell ref="A2:A4"/>
    <mergeCell ref="B2:D2"/>
    <mergeCell ref="E2:E4"/>
    <mergeCell ref="F2:H2"/>
    <mergeCell ref="I2:I4"/>
    <mergeCell ref="J2:L2"/>
    <mergeCell ref="M2:M4"/>
    <mergeCell ref="N2:P2"/>
    <mergeCell ref="Q2:Q4"/>
    <mergeCell ref="R2:T2"/>
  </mergeCells>
  <phoneticPr fontId="3" type="noConversion"/>
  <printOptions horizontalCentered="1" verticalCentered="1"/>
  <pageMargins left="0" right="0" top="0" bottom="0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view="pageBreakPreview" zoomScale="68" zoomScaleNormal="50" zoomScaleSheetLayoutView="68" workbookViewId="0">
      <selection activeCell="S3" sqref="S1:S1048576"/>
    </sheetView>
  </sheetViews>
  <sheetFormatPr defaultRowHeight="16.5"/>
  <cols>
    <col min="1" max="1" width="4.875" style="3" customWidth="1"/>
    <col min="2" max="2" width="20.625" style="3" customWidth="1"/>
    <col min="3" max="3" width="7" style="3" hidden="1" customWidth="1"/>
    <col min="4" max="4" width="18.625" style="3" customWidth="1"/>
    <col min="5" max="5" width="4.875" style="3" customWidth="1"/>
    <col min="6" max="6" width="20.625" style="3" customWidth="1"/>
    <col min="7" max="7" width="7" style="3" hidden="1" customWidth="1"/>
    <col min="8" max="8" width="18.625" style="3" customWidth="1"/>
    <col min="9" max="9" width="4.875" style="3" customWidth="1"/>
    <col min="10" max="10" width="26" style="3" customWidth="1"/>
    <col min="11" max="11" width="7" style="3" hidden="1" customWidth="1"/>
    <col min="12" max="12" width="18.625" style="3" customWidth="1"/>
    <col min="13" max="13" width="4.875" style="3" customWidth="1"/>
    <col min="14" max="14" width="20.625" style="3" customWidth="1"/>
    <col min="15" max="15" width="7" style="3" hidden="1" customWidth="1"/>
    <col min="16" max="16" width="18.625" style="3" customWidth="1"/>
    <col min="17" max="17" width="4.875" style="3" customWidth="1"/>
    <col min="18" max="18" width="22.875" style="3" customWidth="1"/>
    <col min="19" max="19" width="7" style="3" hidden="1" customWidth="1"/>
    <col min="20" max="20" width="18.625" style="3" customWidth="1"/>
    <col min="21" max="22" width="9" style="3"/>
    <col min="23" max="23" width="32.5" style="3" customWidth="1"/>
    <col min="24" max="261" width="9" style="3"/>
    <col min="262" max="262" width="4.875" style="3" customWidth="1"/>
    <col min="263" max="263" width="20.625" style="3" customWidth="1"/>
    <col min="264" max="264" width="18.625" style="3" customWidth="1"/>
    <col min="265" max="265" width="4.875" style="3" customWidth="1"/>
    <col min="266" max="266" width="20.625" style="3" customWidth="1"/>
    <col min="267" max="267" width="18.625" style="3" customWidth="1"/>
    <col min="268" max="268" width="4.875" style="3" customWidth="1"/>
    <col min="269" max="269" width="26" style="3" customWidth="1"/>
    <col min="270" max="270" width="18.625" style="3" customWidth="1"/>
    <col min="271" max="271" width="4.875" style="3" customWidth="1"/>
    <col min="272" max="272" width="20.625" style="3" customWidth="1"/>
    <col min="273" max="273" width="18.625" style="3" customWidth="1"/>
    <col min="274" max="274" width="4.875" style="3" customWidth="1"/>
    <col min="275" max="275" width="22.875" style="3" customWidth="1"/>
    <col min="276" max="276" width="18.625" style="3" customWidth="1"/>
    <col min="277" max="278" width="9" style="3"/>
    <col min="279" max="279" width="32.5" style="3" customWidth="1"/>
    <col min="280" max="517" width="9" style="3"/>
    <col min="518" max="518" width="4.875" style="3" customWidth="1"/>
    <col min="519" max="519" width="20.625" style="3" customWidth="1"/>
    <col min="520" max="520" width="18.625" style="3" customWidth="1"/>
    <col min="521" max="521" width="4.875" style="3" customWidth="1"/>
    <col min="522" max="522" width="20.625" style="3" customWidth="1"/>
    <col min="523" max="523" width="18.625" style="3" customWidth="1"/>
    <col min="524" max="524" width="4.875" style="3" customWidth="1"/>
    <col min="525" max="525" width="26" style="3" customWidth="1"/>
    <col min="526" max="526" width="18.625" style="3" customWidth="1"/>
    <col min="527" max="527" width="4.875" style="3" customWidth="1"/>
    <col min="528" max="528" width="20.625" style="3" customWidth="1"/>
    <col min="529" max="529" width="18.625" style="3" customWidth="1"/>
    <col min="530" max="530" width="4.875" style="3" customWidth="1"/>
    <col min="531" max="531" width="22.875" style="3" customWidth="1"/>
    <col min="532" max="532" width="18.625" style="3" customWidth="1"/>
    <col min="533" max="534" width="9" style="3"/>
    <col min="535" max="535" width="32.5" style="3" customWidth="1"/>
    <col min="536" max="773" width="9" style="3"/>
    <col min="774" max="774" width="4.875" style="3" customWidth="1"/>
    <col min="775" max="775" width="20.625" style="3" customWidth="1"/>
    <col min="776" max="776" width="18.625" style="3" customWidth="1"/>
    <col min="777" max="777" width="4.875" style="3" customWidth="1"/>
    <col min="778" max="778" width="20.625" style="3" customWidth="1"/>
    <col min="779" max="779" width="18.625" style="3" customWidth="1"/>
    <col min="780" max="780" width="4.875" style="3" customWidth="1"/>
    <col min="781" max="781" width="26" style="3" customWidth="1"/>
    <col min="782" max="782" width="18.625" style="3" customWidth="1"/>
    <col min="783" max="783" width="4.875" style="3" customWidth="1"/>
    <col min="784" max="784" width="20.625" style="3" customWidth="1"/>
    <col min="785" max="785" width="18.625" style="3" customWidth="1"/>
    <col min="786" max="786" width="4.875" style="3" customWidth="1"/>
    <col min="787" max="787" width="22.875" style="3" customWidth="1"/>
    <col min="788" max="788" width="18.625" style="3" customWidth="1"/>
    <col min="789" max="790" width="9" style="3"/>
    <col min="791" max="791" width="32.5" style="3" customWidth="1"/>
    <col min="792" max="1029" width="9" style="3"/>
    <col min="1030" max="1030" width="4.875" style="3" customWidth="1"/>
    <col min="1031" max="1031" width="20.625" style="3" customWidth="1"/>
    <col min="1032" max="1032" width="18.625" style="3" customWidth="1"/>
    <col min="1033" max="1033" width="4.875" style="3" customWidth="1"/>
    <col min="1034" max="1034" width="20.625" style="3" customWidth="1"/>
    <col min="1035" max="1035" width="18.625" style="3" customWidth="1"/>
    <col min="1036" max="1036" width="4.875" style="3" customWidth="1"/>
    <col min="1037" max="1037" width="26" style="3" customWidth="1"/>
    <col min="1038" max="1038" width="18.625" style="3" customWidth="1"/>
    <col min="1039" max="1039" width="4.875" style="3" customWidth="1"/>
    <col min="1040" max="1040" width="20.625" style="3" customWidth="1"/>
    <col min="1041" max="1041" width="18.625" style="3" customWidth="1"/>
    <col min="1042" max="1042" width="4.875" style="3" customWidth="1"/>
    <col min="1043" max="1043" width="22.875" style="3" customWidth="1"/>
    <col min="1044" max="1044" width="18.625" style="3" customWidth="1"/>
    <col min="1045" max="1046" width="9" style="3"/>
    <col min="1047" max="1047" width="32.5" style="3" customWidth="1"/>
    <col min="1048" max="1285" width="9" style="3"/>
    <col min="1286" max="1286" width="4.875" style="3" customWidth="1"/>
    <col min="1287" max="1287" width="20.625" style="3" customWidth="1"/>
    <col min="1288" max="1288" width="18.625" style="3" customWidth="1"/>
    <col min="1289" max="1289" width="4.875" style="3" customWidth="1"/>
    <col min="1290" max="1290" width="20.625" style="3" customWidth="1"/>
    <col min="1291" max="1291" width="18.625" style="3" customWidth="1"/>
    <col min="1292" max="1292" width="4.875" style="3" customWidth="1"/>
    <col min="1293" max="1293" width="26" style="3" customWidth="1"/>
    <col min="1294" max="1294" width="18.625" style="3" customWidth="1"/>
    <col min="1295" max="1295" width="4.875" style="3" customWidth="1"/>
    <col min="1296" max="1296" width="20.625" style="3" customWidth="1"/>
    <col min="1297" max="1297" width="18.625" style="3" customWidth="1"/>
    <col min="1298" max="1298" width="4.875" style="3" customWidth="1"/>
    <col min="1299" max="1299" width="22.875" style="3" customWidth="1"/>
    <col min="1300" max="1300" width="18.625" style="3" customWidth="1"/>
    <col min="1301" max="1302" width="9" style="3"/>
    <col min="1303" max="1303" width="32.5" style="3" customWidth="1"/>
    <col min="1304" max="1541" width="9" style="3"/>
    <col min="1542" max="1542" width="4.875" style="3" customWidth="1"/>
    <col min="1543" max="1543" width="20.625" style="3" customWidth="1"/>
    <col min="1544" max="1544" width="18.625" style="3" customWidth="1"/>
    <col min="1545" max="1545" width="4.875" style="3" customWidth="1"/>
    <col min="1546" max="1546" width="20.625" style="3" customWidth="1"/>
    <col min="1547" max="1547" width="18.625" style="3" customWidth="1"/>
    <col min="1548" max="1548" width="4.875" style="3" customWidth="1"/>
    <col min="1549" max="1549" width="26" style="3" customWidth="1"/>
    <col min="1550" max="1550" width="18.625" style="3" customWidth="1"/>
    <col min="1551" max="1551" width="4.875" style="3" customWidth="1"/>
    <col min="1552" max="1552" width="20.625" style="3" customWidth="1"/>
    <col min="1553" max="1553" width="18.625" style="3" customWidth="1"/>
    <col min="1554" max="1554" width="4.875" style="3" customWidth="1"/>
    <col min="1555" max="1555" width="22.875" style="3" customWidth="1"/>
    <col min="1556" max="1556" width="18.625" style="3" customWidth="1"/>
    <col min="1557" max="1558" width="9" style="3"/>
    <col min="1559" max="1559" width="32.5" style="3" customWidth="1"/>
    <col min="1560" max="1797" width="9" style="3"/>
    <col min="1798" max="1798" width="4.875" style="3" customWidth="1"/>
    <col min="1799" max="1799" width="20.625" style="3" customWidth="1"/>
    <col min="1800" max="1800" width="18.625" style="3" customWidth="1"/>
    <col min="1801" max="1801" width="4.875" style="3" customWidth="1"/>
    <col min="1802" max="1802" width="20.625" style="3" customWidth="1"/>
    <col min="1803" max="1803" width="18.625" style="3" customWidth="1"/>
    <col min="1804" max="1804" width="4.875" style="3" customWidth="1"/>
    <col min="1805" max="1805" width="26" style="3" customWidth="1"/>
    <col min="1806" max="1806" width="18.625" style="3" customWidth="1"/>
    <col min="1807" max="1807" width="4.875" style="3" customWidth="1"/>
    <col min="1808" max="1808" width="20.625" style="3" customWidth="1"/>
    <col min="1809" max="1809" width="18.625" style="3" customWidth="1"/>
    <col min="1810" max="1810" width="4.875" style="3" customWidth="1"/>
    <col min="1811" max="1811" width="22.875" style="3" customWidth="1"/>
    <col min="1812" max="1812" width="18.625" style="3" customWidth="1"/>
    <col min="1813" max="1814" width="9" style="3"/>
    <col min="1815" max="1815" width="32.5" style="3" customWidth="1"/>
    <col min="1816" max="2053" width="9" style="3"/>
    <col min="2054" max="2054" width="4.875" style="3" customWidth="1"/>
    <col min="2055" max="2055" width="20.625" style="3" customWidth="1"/>
    <col min="2056" max="2056" width="18.625" style="3" customWidth="1"/>
    <col min="2057" max="2057" width="4.875" style="3" customWidth="1"/>
    <col min="2058" max="2058" width="20.625" style="3" customWidth="1"/>
    <col min="2059" max="2059" width="18.625" style="3" customWidth="1"/>
    <col min="2060" max="2060" width="4.875" style="3" customWidth="1"/>
    <col min="2061" max="2061" width="26" style="3" customWidth="1"/>
    <col min="2062" max="2062" width="18.625" style="3" customWidth="1"/>
    <col min="2063" max="2063" width="4.875" style="3" customWidth="1"/>
    <col min="2064" max="2064" width="20.625" style="3" customWidth="1"/>
    <col min="2065" max="2065" width="18.625" style="3" customWidth="1"/>
    <col min="2066" max="2066" width="4.875" style="3" customWidth="1"/>
    <col min="2067" max="2067" width="22.875" style="3" customWidth="1"/>
    <col min="2068" max="2068" width="18.625" style="3" customWidth="1"/>
    <col min="2069" max="2070" width="9" style="3"/>
    <col min="2071" max="2071" width="32.5" style="3" customWidth="1"/>
    <col min="2072" max="2309" width="9" style="3"/>
    <col min="2310" max="2310" width="4.875" style="3" customWidth="1"/>
    <col min="2311" max="2311" width="20.625" style="3" customWidth="1"/>
    <col min="2312" max="2312" width="18.625" style="3" customWidth="1"/>
    <col min="2313" max="2313" width="4.875" style="3" customWidth="1"/>
    <col min="2314" max="2314" width="20.625" style="3" customWidth="1"/>
    <col min="2315" max="2315" width="18.625" style="3" customWidth="1"/>
    <col min="2316" max="2316" width="4.875" style="3" customWidth="1"/>
    <col min="2317" max="2317" width="26" style="3" customWidth="1"/>
    <col min="2318" max="2318" width="18.625" style="3" customWidth="1"/>
    <col min="2319" max="2319" width="4.875" style="3" customWidth="1"/>
    <col min="2320" max="2320" width="20.625" style="3" customWidth="1"/>
    <col min="2321" max="2321" width="18.625" style="3" customWidth="1"/>
    <col min="2322" max="2322" width="4.875" style="3" customWidth="1"/>
    <col min="2323" max="2323" width="22.875" style="3" customWidth="1"/>
    <col min="2324" max="2324" width="18.625" style="3" customWidth="1"/>
    <col min="2325" max="2326" width="9" style="3"/>
    <col min="2327" max="2327" width="32.5" style="3" customWidth="1"/>
    <col min="2328" max="2565" width="9" style="3"/>
    <col min="2566" max="2566" width="4.875" style="3" customWidth="1"/>
    <col min="2567" max="2567" width="20.625" style="3" customWidth="1"/>
    <col min="2568" max="2568" width="18.625" style="3" customWidth="1"/>
    <col min="2569" max="2569" width="4.875" style="3" customWidth="1"/>
    <col min="2570" max="2570" width="20.625" style="3" customWidth="1"/>
    <col min="2571" max="2571" width="18.625" style="3" customWidth="1"/>
    <col min="2572" max="2572" width="4.875" style="3" customWidth="1"/>
    <col min="2573" max="2573" width="26" style="3" customWidth="1"/>
    <col min="2574" max="2574" width="18.625" style="3" customWidth="1"/>
    <col min="2575" max="2575" width="4.875" style="3" customWidth="1"/>
    <col min="2576" max="2576" width="20.625" style="3" customWidth="1"/>
    <col min="2577" max="2577" width="18.625" style="3" customWidth="1"/>
    <col min="2578" max="2578" width="4.875" style="3" customWidth="1"/>
    <col min="2579" max="2579" width="22.875" style="3" customWidth="1"/>
    <col min="2580" max="2580" width="18.625" style="3" customWidth="1"/>
    <col min="2581" max="2582" width="9" style="3"/>
    <col min="2583" max="2583" width="32.5" style="3" customWidth="1"/>
    <col min="2584" max="2821" width="9" style="3"/>
    <col min="2822" max="2822" width="4.875" style="3" customWidth="1"/>
    <col min="2823" max="2823" width="20.625" style="3" customWidth="1"/>
    <col min="2824" max="2824" width="18.625" style="3" customWidth="1"/>
    <col min="2825" max="2825" width="4.875" style="3" customWidth="1"/>
    <col min="2826" max="2826" width="20.625" style="3" customWidth="1"/>
    <col min="2827" max="2827" width="18.625" style="3" customWidth="1"/>
    <col min="2828" max="2828" width="4.875" style="3" customWidth="1"/>
    <col min="2829" max="2829" width="26" style="3" customWidth="1"/>
    <col min="2830" max="2830" width="18.625" style="3" customWidth="1"/>
    <col min="2831" max="2831" width="4.875" style="3" customWidth="1"/>
    <col min="2832" max="2832" width="20.625" style="3" customWidth="1"/>
    <col min="2833" max="2833" width="18.625" style="3" customWidth="1"/>
    <col min="2834" max="2834" width="4.875" style="3" customWidth="1"/>
    <col min="2835" max="2835" width="22.875" style="3" customWidth="1"/>
    <col min="2836" max="2836" width="18.625" style="3" customWidth="1"/>
    <col min="2837" max="2838" width="9" style="3"/>
    <col min="2839" max="2839" width="32.5" style="3" customWidth="1"/>
    <col min="2840" max="3077" width="9" style="3"/>
    <col min="3078" max="3078" width="4.875" style="3" customWidth="1"/>
    <col min="3079" max="3079" width="20.625" style="3" customWidth="1"/>
    <col min="3080" max="3080" width="18.625" style="3" customWidth="1"/>
    <col min="3081" max="3081" width="4.875" style="3" customWidth="1"/>
    <col min="3082" max="3082" width="20.625" style="3" customWidth="1"/>
    <col min="3083" max="3083" width="18.625" style="3" customWidth="1"/>
    <col min="3084" max="3084" width="4.875" style="3" customWidth="1"/>
    <col min="3085" max="3085" width="26" style="3" customWidth="1"/>
    <col min="3086" max="3086" width="18.625" style="3" customWidth="1"/>
    <col min="3087" max="3087" width="4.875" style="3" customWidth="1"/>
    <col min="3088" max="3088" width="20.625" style="3" customWidth="1"/>
    <col min="3089" max="3089" width="18.625" style="3" customWidth="1"/>
    <col min="3090" max="3090" width="4.875" style="3" customWidth="1"/>
    <col min="3091" max="3091" width="22.875" style="3" customWidth="1"/>
    <col min="3092" max="3092" width="18.625" style="3" customWidth="1"/>
    <col min="3093" max="3094" width="9" style="3"/>
    <col min="3095" max="3095" width="32.5" style="3" customWidth="1"/>
    <col min="3096" max="3333" width="9" style="3"/>
    <col min="3334" max="3334" width="4.875" style="3" customWidth="1"/>
    <col min="3335" max="3335" width="20.625" style="3" customWidth="1"/>
    <col min="3336" max="3336" width="18.625" style="3" customWidth="1"/>
    <col min="3337" max="3337" width="4.875" style="3" customWidth="1"/>
    <col min="3338" max="3338" width="20.625" style="3" customWidth="1"/>
    <col min="3339" max="3339" width="18.625" style="3" customWidth="1"/>
    <col min="3340" max="3340" width="4.875" style="3" customWidth="1"/>
    <col min="3341" max="3341" width="26" style="3" customWidth="1"/>
    <col min="3342" max="3342" width="18.625" style="3" customWidth="1"/>
    <col min="3343" max="3343" width="4.875" style="3" customWidth="1"/>
    <col min="3344" max="3344" width="20.625" style="3" customWidth="1"/>
    <col min="3345" max="3345" width="18.625" style="3" customWidth="1"/>
    <col min="3346" max="3346" width="4.875" style="3" customWidth="1"/>
    <col min="3347" max="3347" width="22.875" style="3" customWidth="1"/>
    <col min="3348" max="3348" width="18.625" style="3" customWidth="1"/>
    <col min="3349" max="3350" width="9" style="3"/>
    <col min="3351" max="3351" width="32.5" style="3" customWidth="1"/>
    <col min="3352" max="3589" width="9" style="3"/>
    <col min="3590" max="3590" width="4.875" style="3" customWidth="1"/>
    <col min="3591" max="3591" width="20.625" style="3" customWidth="1"/>
    <col min="3592" max="3592" width="18.625" style="3" customWidth="1"/>
    <col min="3593" max="3593" width="4.875" style="3" customWidth="1"/>
    <col min="3594" max="3594" width="20.625" style="3" customWidth="1"/>
    <col min="3595" max="3595" width="18.625" style="3" customWidth="1"/>
    <col min="3596" max="3596" width="4.875" style="3" customWidth="1"/>
    <col min="3597" max="3597" width="26" style="3" customWidth="1"/>
    <col min="3598" max="3598" width="18.625" style="3" customWidth="1"/>
    <col min="3599" max="3599" width="4.875" style="3" customWidth="1"/>
    <col min="3600" max="3600" width="20.625" style="3" customWidth="1"/>
    <col min="3601" max="3601" width="18.625" style="3" customWidth="1"/>
    <col min="3602" max="3602" width="4.875" style="3" customWidth="1"/>
    <col min="3603" max="3603" width="22.875" style="3" customWidth="1"/>
    <col min="3604" max="3604" width="18.625" style="3" customWidth="1"/>
    <col min="3605" max="3606" width="9" style="3"/>
    <col min="3607" max="3607" width="32.5" style="3" customWidth="1"/>
    <col min="3608" max="3845" width="9" style="3"/>
    <col min="3846" max="3846" width="4.875" style="3" customWidth="1"/>
    <col min="3847" max="3847" width="20.625" style="3" customWidth="1"/>
    <col min="3848" max="3848" width="18.625" style="3" customWidth="1"/>
    <col min="3849" max="3849" width="4.875" style="3" customWidth="1"/>
    <col min="3850" max="3850" width="20.625" style="3" customWidth="1"/>
    <col min="3851" max="3851" width="18.625" style="3" customWidth="1"/>
    <col min="3852" max="3852" width="4.875" style="3" customWidth="1"/>
    <col min="3853" max="3853" width="26" style="3" customWidth="1"/>
    <col min="3854" max="3854" width="18.625" style="3" customWidth="1"/>
    <col min="3855" max="3855" width="4.875" style="3" customWidth="1"/>
    <col min="3856" max="3856" width="20.625" style="3" customWidth="1"/>
    <col min="3857" max="3857" width="18.625" style="3" customWidth="1"/>
    <col min="3858" max="3858" width="4.875" style="3" customWidth="1"/>
    <col min="3859" max="3859" width="22.875" style="3" customWidth="1"/>
    <col min="3860" max="3860" width="18.625" style="3" customWidth="1"/>
    <col min="3861" max="3862" width="9" style="3"/>
    <col min="3863" max="3863" width="32.5" style="3" customWidth="1"/>
    <col min="3864" max="4101" width="9" style="3"/>
    <col min="4102" max="4102" width="4.875" style="3" customWidth="1"/>
    <col min="4103" max="4103" width="20.625" style="3" customWidth="1"/>
    <col min="4104" max="4104" width="18.625" style="3" customWidth="1"/>
    <col min="4105" max="4105" width="4.875" style="3" customWidth="1"/>
    <col min="4106" max="4106" width="20.625" style="3" customWidth="1"/>
    <col min="4107" max="4107" width="18.625" style="3" customWidth="1"/>
    <col min="4108" max="4108" width="4.875" style="3" customWidth="1"/>
    <col min="4109" max="4109" width="26" style="3" customWidth="1"/>
    <col min="4110" max="4110" width="18.625" style="3" customWidth="1"/>
    <col min="4111" max="4111" width="4.875" style="3" customWidth="1"/>
    <col min="4112" max="4112" width="20.625" style="3" customWidth="1"/>
    <col min="4113" max="4113" width="18.625" style="3" customWidth="1"/>
    <col min="4114" max="4114" width="4.875" style="3" customWidth="1"/>
    <col min="4115" max="4115" width="22.875" style="3" customWidth="1"/>
    <col min="4116" max="4116" width="18.625" style="3" customWidth="1"/>
    <col min="4117" max="4118" width="9" style="3"/>
    <col min="4119" max="4119" width="32.5" style="3" customWidth="1"/>
    <col min="4120" max="4357" width="9" style="3"/>
    <col min="4358" max="4358" width="4.875" style="3" customWidth="1"/>
    <col min="4359" max="4359" width="20.625" style="3" customWidth="1"/>
    <col min="4360" max="4360" width="18.625" style="3" customWidth="1"/>
    <col min="4361" max="4361" width="4.875" style="3" customWidth="1"/>
    <col min="4362" max="4362" width="20.625" style="3" customWidth="1"/>
    <col min="4363" max="4363" width="18.625" style="3" customWidth="1"/>
    <col min="4364" max="4364" width="4.875" style="3" customWidth="1"/>
    <col min="4365" max="4365" width="26" style="3" customWidth="1"/>
    <col min="4366" max="4366" width="18.625" style="3" customWidth="1"/>
    <col min="4367" max="4367" width="4.875" style="3" customWidth="1"/>
    <col min="4368" max="4368" width="20.625" style="3" customWidth="1"/>
    <col min="4369" max="4369" width="18.625" style="3" customWidth="1"/>
    <col min="4370" max="4370" width="4.875" style="3" customWidth="1"/>
    <col min="4371" max="4371" width="22.875" style="3" customWidth="1"/>
    <col min="4372" max="4372" width="18.625" style="3" customWidth="1"/>
    <col min="4373" max="4374" width="9" style="3"/>
    <col min="4375" max="4375" width="32.5" style="3" customWidth="1"/>
    <col min="4376" max="4613" width="9" style="3"/>
    <col min="4614" max="4614" width="4.875" style="3" customWidth="1"/>
    <col min="4615" max="4615" width="20.625" style="3" customWidth="1"/>
    <col min="4616" max="4616" width="18.625" style="3" customWidth="1"/>
    <col min="4617" max="4617" width="4.875" style="3" customWidth="1"/>
    <col min="4618" max="4618" width="20.625" style="3" customWidth="1"/>
    <col min="4619" max="4619" width="18.625" style="3" customWidth="1"/>
    <col min="4620" max="4620" width="4.875" style="3" customWidth="1"/>
    <col min="4621" max="4621" width="26" style="3" customWidth="1"/>
    <col min="4622" max="4622" width="18.625" style="3" customWidth="1"/>
    <col min="4623" max="4623" width="4.875" style="3" customWidth="1"/>
    <col min="4624" max="4624" width="20.625" style="3" customWidth="1"/>
    <col min="4625" max="4625" width="18.625" style="3" customWidth="1"/>
    <col min="4626" max="4626" width="4.875" style="3" customWidth="1"/>
    <col min="4627" max="4627" width="22.875" style="3" customWidth="1"/>
    <col min="4628" max="4628" width="18.625" style="3" customWidth="1"/>
    <col min="4629" max="4630" width="9" style="3"/>
    <col min="4631" max="4631" width="32.5" style="3" customWidth="1"/>
    <col min="4632" max="4869" width="9" style="3"/>
    <col min="4870" max="4870" width="4.875" style="3" customWidth="1"/>
    <col min="4871" max="4871" width="20.625" style="3" customWidth="1"/>
    <col min="4872" max="4872" width="18.625" style="3" customWidth="1"/>
    <col min="4873" max="4873" width="4.875" style="3" customWidth="1"/>
    <col min="4874" max="4874" width="20.625" style="3" customWidth="1"/>
    <col min="4875" max="4875" width="18.625" style="3" customWidth="1"/>
    <col min="4876" max="4876" width="4.875" style="3" customWidth="1"/>
    <col min="4877" max="4877" width="26" style="3" customWidth="1"/>
    <col min="4878" max="4878" width="18.625" style="3" customWidth="1"/>
    <col min="4879" max="4879" width="4.875" style="3" customWidth="1"/>
    <col min="4880" max="4880" width="20.625" style="3" customWidth="1"/>
    <col min="4881" max="4881" width="18.625" style="3" customWidth="1"/>
    <col min="4882" max="4882" width="4.875" style="3" customWidth="1"/>
    <col min="4883" max="4883" width="22.875" style="3" customWidth="1"/>
    <col min="4884" max="4884" width="18.625" style="3" customWidth="1"/>
    <col min="4885" max="4886" width="9" style="3"/>
    <col min="4887" max="4887" width="32.5" style="3" customWidth="1"/>
    <col min="4888" max="5125" width="9" style="3"/>
    <col min="5126" max="5126" width="4.875" style="3" customWidth="1"/>
    <col min="5127" max="5127" width="20.625" style="3" customWidth="1"/>
    <col min="5128" max="5128" width="18.625" style="3" customWidth="1"/>
    <col min="5129" max="5129" width="4.875" style="3" customWidth="1"/>
    <col min="5130" max="5130" width="20.625" style="3" customWidth="1"/>
    <col min="5131" max="5131" width="18.625" style="3" customWidth="1"/>
    <col min="5132" max="5132" width="4.875" style="3" customWidth="1"/>
    <col min="5133" max="5133" width="26" style="3" customWidth="1"/>
    <col min="5134" max="5134" width="18.625" style="3" customWidth="1"/>
    <col min="5135" max="5135" width="4.875" style="3" customWidth="1"/>
    <col min="5136" max="5136" width="20.625" style="3" customWidth="1"/>
    <col min="5137" max="5137" width="18.625" style="3" customWidth="1"/>
    <col min="5138" max="5138" width="4.875" style="3" customWidth="1"/>
    <col min="5139" max="5139" width="22.875" style="3" customWidth="1"/>
    <col min="5140" max="5140" width="18.625" style="3" customWidth="1"/>
    <col min="5141" max="5142" width="9" style="3"/>
    <col min="5143" max="5143" width="32.5" style="3" customWidth="1"/>
    <col min="5144" max="5381" width="9" style="3"/>
    <col min="5382" max="5382" width="4.875" style="3" customWidth="1"/>
    <col min="5383" max="5383" width="20.625" style="3" customWidth="1"/>
    <col min="5384" max="5384" width="18.625" style="3" customWidth="1"/>
    <col min="5385" max="5385" width="4.875" style="3" customWidth="1"/>
    <col min="5386" max="5386" width="20.625" style="3" customWidth="1"/>
    <col min="5387" max="5387" width="18.625" style="3" customWidth="1"/>
    <col min="5388" max="5388" width="4.875" style="3" customWidth="1"/>
    <col min="5389" max="5389" width="26" style="3" customWidth="1"/>
    <col min="5390" max="5390" width="18.625" style="3" customWidth="1"/>
    <col min="5391" max="5391" width="4.875" style="3" customWidth="1"/>
    <col min="5392" max="5392" width="20.625" style="3" customWidth="1"/>
    <col min="5393" max="5393" width="18.625" style="3" customWidth="1"/>
    <col min="5394" max="5394" width="4.875" style="3" customWidth="1"/>
    <col min="5395" max="5395" width="22.875" style="3" customWidth="1"/>
    <col min="5396" max="5396" width="18.625" style="3" customWidth="1"/>
    <col min="5397" max="5398" width="9" style="3"/>
    <col min="5399" max="5399" width="32.5" style="3" customWidth="1"/>
    <col min="5400" max="5637" width="9" style="3"/>
    <col min="5638" max="5638" width="4.875" style="3" customWidth="1"/>
    <col min="5639" max="5639" width="20.625" style="3" customWidth="1"/>
    <col min="5640" max="5640" width="18.625" style="3" customWidth="1"/>
    <col min="5641" max="5641" width="4.875" style="3" customWidth="1"/>
    <col min="5642" max="5642" width="20.625" style="3" customWidth="1"/>
    <col min="5643" max="5643" width="18.625" style="3" customWidth="1"/>
    <col min="5644" max="5644" width="4.875" style="3" customWidth="1"/>
    <col min="5645" max="5645" width="26" style="3" customWidth="1"/>
    <col min="5646" max="5646" width="18.625" style="3" customWidth="1"/>
    <col min="5647" max="5647" width="4.875" style="3" customWidth="1"/>
    <col min="5648" max="5648" width="20.625" style="3" customWidth="1"/>
    <col min="5649" max="5649" width="18.625" style="3" customWidth="1"/>
    <col min="5650" max="5650" width="4.875" style="3" customWidth="1"/>
    <col min="5651" max="5651" width="22.875" style="3" customWidth="1"/>
    <col min="5652" max="5652" width="18.625" style="3" customWidth="1"/>
    <col min="5653" max="5654" width="9" style="3"/>
    <col min="5655" max="5655" width="32.5" style="3" customWidth="1"/>
    <col min="5656" max="5893" width="9" style="3"/>
    <col min="5894" max="5894" width="4.875" style="3" customWidth="1"/>
    <col min="5895" max="5895" width="20.625" style="3" customWidth="1"/>
    <col min="5896" max="5896" width="18.625" style="3" customWidth="1"/>
    <col min="5897" max="5897" width="4.875" style="3" customWidth="1"/>
    <col min="5898" max="5898" width="20.625" style="3" customWidth="1"/>
    <col min="5899" max="5899" width="18.625" style="3" customWidth="1"/>
    <col min="5900" max="5900" width="4.875" style="3" customWidth="1"/>
    <col min="5901" max="5901" width="26" style="3" customWidth="1"/>
    <col min="5902" max="5902" width="18.625" style="3" customWidth="1"/>
    <col min="5903" max="5903" width="4.875" style="3" customWidth="1"/>
    <col min="5904" max="5904" width="20.625" style="3" customWidth="1"/>
    <col min="5905" max="5905" width="18.625" style="3" customWidth="1"/>
    <col min="5906" max="5906" width="4.875" style="3" customWidth="1"/>
    <col min="5907" max="5907" width="22.875" style="3" customWidth="1"/>
    <col min="5908" max="5908" width="18.625" style="3" customWidth="1"/>
    <col min="5909" max="5910" width="9" style="3"/>
    <col min="5911" max="5911" width="32.5" style="3" customWidth="1"/>
    <col min="5912" max="6149" width="9" style="3"/>
    <col min="6150" max="6150" width="4.875" style="3" customWidth="1"/>
    <col min="6151" max="6151" width="20.625" style="3" customWidth="1"/>
    <col min="6152" max="6152" width="18.625" style="3" customWidth="1"/>
    <col min="6153" max="6153" width="4.875" style="3" customWidth="1"/>
    <col min="6154" max="6154" width="20.625" style="3" customWidth="1"/>
    <col min="6155" max="6155" width="18.625" style="3" customWidth="1"/>
    <col min="6156" max="6156" width="4.875" style="3" customWidth="1"/>
    <col min="6157" max="6157" width="26" style="3" customWidth="1"/>
    <col min="6158" max="6158" width="18.625" style="3" customWidth="1"/>
    <col min="6159" max="6159" width="4.875" style="3" customWidth="1"/>
    <col min="6160" max="6160" width="20.625" style="3" customWidth="1"/>
    <col min="6161" max="6161" width="18.625" style="3" customWidth="1"/>
    <col min="6162" max="6162" width="4.875" style="3" customWidth="1"/>
    <col min="6163" max="6163" width="22.875" style="3" customWidth="1"/>
    <col min="6164" max="6164" width="18.625" style="3" customWidth="1"/>
    <col min="6165" max="6166" width="9" style="3"/>
    <col min="6167" max="6167" width="32.5" style="3" customWidth="1"/>
    <col min="6168" max="6405" width="9" style="3"/>
    <col min="6406" max="6406" width="4.875" style="3" customWidth="1"/>
    <col min="6407" max="6407" width="20.625" style="3" customWidth="1"/>
    <col min="6408" max="6408" width="18.625" style="3" customWidth="1"/>
    <col min="6409" max="6409" width="4.875" style="3" customWidth="1"/>
    <col min="6410" max="6410" width="20.625" style="3" customWidth="1"/>
    <col min="6411" max="6411" width="18.625" style="3" customWidth="1"/>
    <col min="6412" max="6412" width="4.875" style="3" customWidth="1"/>
    <col min="6413" max="6413" width="26" style="3" customWidth="1"/>
    <col min="6414" max="6414" width="18.625" style="3" customWidth="1"/>
    <col min="6415" max="6415" width="4.875" style="3" customWidth="1"/>
    <col min="6416" max="6416" width="20.625" style="3" customWidth="1"/>
    <col min="6417" max="6417" width="18.625" style="3" customWidth="1"/>
    <col min="6418" max="6418" width="4.875" style="3" customWidth="1"/>
    <col min="6419" max="6419" width="22.875" style="3" customWidth="1"/>
    <col min="6420" max="6420" width="18.625" style="3" customWidth="1"/>
    <col min="6421" max="6422" width="9" style="3"/>
    <col min="6423" max="6423" width="32.5" style="3" customWidth="1"/>
    <col min="6424" max="6661" width="9" style="3"/>
    <col min="6662" max="6662" width="4.875" style="3" customWidth="1"/>
    <col min="6663" max="6663" width="20.625" style="3" customWidth="1"/>
    <col min="6664" max="6664" width="18.625" style="3" customWidth="1"/>
    <col min="6665" max="6665" width="4.875" style="3" customWidth="1"/>
    <col min="6666" max="6666" width="20.625" style="3" customWidth="1"/>
    <col min="6667" max="6667" width="18.625" style="3" customWidth="1"/>
    <col min="6668" max="6668" width="4.875" style="3" customWidth="1"/>
    <col min="6669" max="6669" width="26" style="3" customWidth="1"/>
    <col min="6670" max="6670" width="18.625" style="3" customWidth="1"/>
    <col min="6671" max="6671" width="4.875" style="3" customWidth="1"/>
    <col min="6672" max="6672" width="20.625" style="3" customWidth="1"/>
    <col min="6673" max="6673" width="18.625" style="3" customWidth="1"/>
    <col min="6674" max="6674" width="4.875" style="3" customWidth="1"/>
    <col min="6675" max="6675" width="22.875" style="3" customWidth="1"/>
    <col min="6676" max="6676" width="18.625" style="3" customWidth="1"/>
    <col min="6677" max="6678" width="9" style="3"/>
    <col min="6679" max="6679" width="32.5" style="3" customWidth="1"/>
    <col min="6680" max="6917" width="9" style="3"/>
    <col min="6918" max="6918" width="4.875" style="3" customWidth="1"/>
    <col min="6919" max="6919" width="20.625" style="3" customWidth="1"/>
    <col min="6920" max="6920" width="18.625" style="3" customWidth="1"/>
    <col min="6921" max="6921" width="4.875" style="3" customWidth="1"/>
    <col min="6922" max="6922" width="20.625" style="3" customWidth="1"/>
    <col min="6923" max="6923" width="18.625" style="3" customWidth="1"/>
    <col min="6924" max="6924" width="4.875" style="3" customWidth="1"/>
    <col min="6925" max="6925" width="26" style="3" customWidth="1"/>
    <col min="6926" max="6926" width="18.625" style="3" customWidth="1"/>
    <col min="6927" max="6927" width="4.875" style="3" customWidth="1"/>
    <col min="6928" max="6928" width="20.625" style="3" customWidth="1"/>
    <col min="6929" max="6929" width="18.625" style="3" customWidth="1"/>
    <col min="6930" max="6930" width="4.875" style="3" customWidth="1"/>
    <col min="6931" max="6931" width="22.875" style="3" customWidth="1"/>
    <col min="6932" max="6932" width="18.625" style="3" customWidth="1"/>
    <col min="6933" max="6934" width="9" style="3"/>
    <col min="6935" max="6935" width="32.5" style="3" customWidth="1"/>
    <col min="6936" max="7173" width="9" style="3"/>
    <col min="7174" max="7174" width="4.875" style="3" customWidth="1"/>
    <col min="7175" max="7175" width="20.625" style="3" customWidth="1"/>
    <col min="7176" max="7176" width="18.625" style="3" customWidth="1"/>
    <col min="7177" max="7177" width="4.875" style="3" customWidth="1"/>
    <col min="7178" max="7178" width="20.625" style="3" customWidth="1"/>
    <col min="7179" max="7179" width="18.625" style="3" customWidth="1"/>
    <col min="7180" max="7180" width="4.875" style="3" customWidth="1"/>
    <col min="7181" max="7181" width="26" style="3" customWidth="1"/>
    <col min="7182" max="7182" width="18.625" style="3" customWidth="1"/>
    <col min="7183" max="7183" width="4.875" style="3" customWidth="1"/>
    <col min="7184" max="7184" width="20.625" style="3" customWidth="1"/>
    <col min="7185" max="7185" width="18.625" style="3" customWidth="1"/>
    <col min="7186" max="7186" width="4.875" style="3" customWidth="1"/>
    <col min="7187" max="7187" width="22.875" style="3" customWidth="1"/>
    <col min="7188" max="7188" width="18.625" style="3" customWidth="1"/>
    <col min="7189" max="7190" width="9" style="3"/>
    <col min="7191" max="7191" width="32.5" style="3" customWidth="1"/>
    <col min="7192" max="7429" width="9" style="3"/>
    <col min="7430" max="7430" width="4.875" style="3" customWidth="1"/>
    <col min="7431" max="7431" width="20.625" style="3" customWidth="1"/>
    <col min="7432" max="7432" width="18.625" style="3" customWidth="1"/>
    <col min="7433" max="7433" width="4.875" style="3" customWidth="1"/>
    <col min="7434" max="7434" width="20.625" style="3" customWidth="1"/>
    <col min="7435" max="7435" width="18.625" style="3" customWidth="1"/>
    <col min="7436" max="7436" width="4.875" style="3" customWidth="1"/>
    <col min="7437" max="7437" width="26" style="3" customWidth="1"/>
    <col min="7438" max="7438" width="18.625" style="3" customWidth="1"/>
    <col min="7439" max="7439" width="4.875" style="3" customWidth="1"/>
    <col min="7440" max="7440" width="20.625" style="3" customWidth="1"/>
    <col min="7441" max="7441" width="18.625" style="3" customWidth="1"/>
    <col min="7442" max="7442" width="4.875" style="3" customWidth="1"/>
    <col min="7443" max="7443" width="22.875" style="3" customWidth="1"/>
    <col min="7444" max="7444" width="18.625" style="3" customWidth="1"/>
    <col min="7445" max="7446" width="9" style="3"/>
    <col min="7447" max="7447" width="32.5" style="3" customWidth="1"/>
    <col min="7448" max="7685" width="9" style="3"/>
    <col min="7686" max="7686" width="4.875" style="3" customWidth="1"/>
    <col min="7687" max="7687" width="20.625" style="3" customWidth="1"/>
    <col min="7688" max="7688" width="18.625" style="3" customWidth="1"/>
    <col min="7689" max="7689" width="4.875" style="3" customWidth="1"/>
    <col min="7690" max="7690" width="20.625" style="3" customWidth="1"/>
    <col min="7691" max="7691" width="18.625" style="3" customWidth="1"/>
    <col min="7692" max="7692" width="4.875" style="3" customWidth="1"/>
    <col min="7693" max="7693" width="26" style="3" customWidth="1"/>
    <col min="7694" max="7694" width="18.625" style="3" customWidth="1"/>
    <col min="7695" max="7695" width="4.875" style="3" customWidth="1"/>
    <col min="7696" max="7696" width="20.625" style="3" customWidth="1"/>
    <col min="7697" max="7697" width="18.625" style="3" customWidth="1"/>
    <col min="7698" max="7698" width="4.875" style="3" customWidth="1"/>
    <col min="7699" max="7699" width="22.875" style="3" customWidth="1"/>
    <col min="7700" max="7700" width="18.625" style="3" customWidth="1"/>
    <col min="7701" max="7702" width="9" style="3"/>
    <col min="7703" max="7703" width="32.5" style="3" customWidth="1"/>
    <col min="7704" max="7941" width="9" style="3"/>
    <col min="7942" max="7942" width="4.875" style="3" customWidth="1"/>
    <col min="7943" max="7943" width="20.625" style="3" customWidth="1"/>
    <col min="7944" max="7944" width="18.625" style="3" customWidth="1"/>
    <col min="7945" max="7945" width="4.875" style="3" customWidth="1"/>
    <col min="7946" max="7946" width="20.625" style="3" customWidth="1"/>
    <col min="7947" max="7947" width="18.625" style="3" customWidth="1"/>
    <col min="7948" max="7948" width="4.875" style="3" customWidth="1"/>
    <col min="7949" max="7949" width="26" style="3" customWidth="1"/>
    <col min="7950" max="7950" width="18.625" style="3" customWidth="1"/>
    <col min="7951" max="7951" width="4.875" style="3" customWidth="1"/>
    <col min="7952" max="7952" width="20.625" style="3" customWidth="1"/>
    <col min="7953" max="7953" width="18.625" style="3" customWidth="1"/>
    <col min="7954" max="7954" width="4.875" style="3" customWidth="1"/>
    <col min="7955" max="7955" width="22.875" style="3" customWidth="1"/>
    <col min="7956" max="7956" width="18.625" style="3" customWidth="1"/>
    <col min="7957" max="7958" width="9" style="3"/>
    <col min="7959" max="7959" width="32.5" style="3" customWidth="1"/>
    <col min="7960" max="8197" width="9" style="3"/>
    <col min="8198" max="8198" width="4.875" style="3" customWidth="1"/>
    <col min="8199" max="8199" width="20.625" style="3" customWidth="1"/>
    <col min="8200" max="8200" width="18.625" style="3" customWidth="1"/>
    <col min="8201" max="8201" width="4.875" style="3" customWidth="1"/>
    <col min="8202" max="8202" width="20.625" style="3" customWidth="1"/>
    <col min="8203" max="8203" width="18.625" style="3" customWidth="1"/>
    <col min="8204" max="8204" width="4.875" style="3" customWidth="1"/>
    <col min="8205" max="8205" width="26" style="3" customWidth="1"/>
    <col min="8206" max="8206" width="18.625" style="3" customWidth="1"/>
    <col min="8207" max="8207" width="4.875" style="3" customWidth="1"/>
    <col min="8208" max="8208" width="20.625" style="3" customWidth="1"/>
    <col min="8209" max="8209" width="18.625" style="3" customWidth="1"/>
    <col min="8210" max="8210" width="4.875" style="3" customWidth="1"/>
    <col min="8211" max="8211" width="22.875" style="3" customWidth="1"/>
    <col min="8212" max="8212" width="18.625" style="3" customWidth="1"/>
    <col min="8213" max="8214" width="9" style="3"/>
    <col min="8215" max="8215" width="32.5" style="3" customWidth="1"/>
    <col min="8216" max="8453" width="9" style="3"/>
    <col min="8454" max="8454" width="4.875" style="3" customWidth="1"/>
    <col min="8455" max="8455" width="20.625" style="3" customWidth="1"/>
    <col min="8456" max="8456" width="18.625" style="3" customWidth="1"/>
    <col min="8457" max="8457" width="4.875" style="3" customWidth="1"/>
    <col min="8458" max="8458" width="20.625" style="3" customWidth="1"/>
    <col min="8459" max="8459" width="18.625" style="3" customWidth="1"/>
    <col min="8460" max="8460" width="4.875" style="3" customWidth="1"/>
    <col min="8461" max="8461" width="26" style="3" customWidth="1"/>
    <col min="8462" max="8462" width="18.625" style="3" customWidth="1"/>
    <col min="8463" max="8463" width="4.875" style="3" customWidth="1"/>
    <col min="8464" max="8464" width="20.625" style="3" customWidth="1"/>
    <col min="8465" max="8465" width="18.625" style="3" customWidth="1"/>
    <col min="8466" max="8466" width="4.875" style="3" customWidth="1"/>
    <col min="8467" max="8467" width="22.875" style="3" customWidth="1"/>
    <col min="8468" max="8468" width="18.625" style="3" customWidth="1"/>
    <col min="8469" max="8470" width="9" style="3"/>
    <col min="8471" max="8471" width="32.5" style="3" customWidth="1"/>
    <col min="8472" max="8709" width="9" style="3"/>
    <col min="8710" max="8710" width="4.875" style="3" customWidth="1"/>
    <col min="8711" max="8711" width="20.625" style="3" customWidth="1"/>
    <col min="8712" max="8712" width="18.625" style="3" customWidth="1"/>
    <col min="8713" max="8713" width="4.875" style="3" customWidth="1"/>
    <col min="8714" max="8714" width="20.625" style="3" customWidth="1"/>
    <col min="8715" max="8715" width="18.625" style="3" customWidth="1"/>
    <col min="8716" max="8716" width="4.875" style="3" customWidth="1"/>
    <col min="8717" max="8717" width="26" style="3" customWidth="1"/>
    <col min="8718" max="8718" width="18.625" style="3" customWidth="1"/>
    <col min="8719" max="8719" width="4.875" style="3" customWidth="1"/>
    <col min="8720" max="8720" width="20.625" style="3" customWidth="1"/>
    <col min="8721" max="8721" width="18.625" style="3" customWidth="1"/>
    <col min="8722" max="8722" width="4.875" style="3" customWidth="1"/>
    <col min="8723" max="8723" width="22.875" style="3" customWidth="1"/>
    <col min="8724" max="8724" width="18.625" style="3" customWidth="1"/>
    <col min="8725" max="8726" width="9" style="3"/>
    <col min="8727" max="8727" width="32.5" style="3" customWidth="1"/>
    <col min="8728" max="8965" width="9" style="3"/>
    <col min="8966" max="8966" width="4.875" style="3" customWidth="1"/>
    <col min="8967" max="8967" width="20.625" style="3" customWidth="1"/>
    <col min="8968" max="8968" width="18.625" style="3" customWidth="1"/>
    <col min="8969" max="8969" width="4.875" style="3" customWidth="1"/>
    <col min="8970" max="8970" width="20.625" style="3" customWidth="1"/>
    <col min="8971" max="8971" width="18.625" style="3" customWidth="1"/>
    <col min="8972" max="8972" width="4.875" style="3" customWidth="1"/>
    <col min="8973" max="8973" width="26" style="3" customWidth="1"/>
    <col min="8974" max="8974" width="18.625" style="3" customWidth="1"/>
    <col min="8975" max="8975" width="4.875" style="3" customWidth="1"/>
    <col min="8976" max="8976" width="20.625" style="3" customWidth="1"/>
    <col min="8977" max="8977" width="18.625" style="3" customWidth="1"/>
    <col min="8978" max="8978" width="4.875" style="3" customWidth="1"/>
    <col min="8979" max="8979" width="22.875" style="3" customWidth="1"/>
    <col min="8980" max="8980" width="18.625" style="3" customWidth="1"/>
    <col min="8981" max="8982" width="9" style="3"/>
    <col min="8983" max="8983" width="32.5" style="3" customWidth="1"/>
    <col min="8984" max="9221" width="9" style="3"/>
    <col min="9222" max="9222" width="4.875" style="3" customWidth="1"/>
    <col min="9223" max="9223" width="20.625" style="3" customWidth="1"/>
    <col min="9224" max="9224" width="18.625" style="3" customWidth="1"/>
    <col min="9225" max="9225" width="4.875" style="3" customWidth="1"/>
    <col min="9226" max="9226" width="20.625" style="3" customWidth="1"/>
    <col min="9227" max="9227" width="18.625" style="3" customWidth="1"/>
    <col min="9228" max="9228" width="4.875" style="3" customWidth="1"/>
    <col min="9229" max="9229" width="26" style="3" customWidth="1"/>
    <col min="9230" max="9230" width="18.625" style="3" customWidth="1"/>
    <col min="9231" max="9231" width="4.875" style="3" customWidth="1"/>
    <col min="9232" max="9232" width="20.625" style="3" customWidth="1"/>
    <col min="9233" max="9233" width="18.625" style="3" customWidth="1"/>
    <col min="9234" max="9234" width="4.875" style="3" customWidth="1"/>
    <col min="9235" max="9235" width="22.875" style="3" customWidth="1"/>
    <col min="9236" max="9236" width="18.625" style="3" customWidth="1"/>
    <col min="9237" max="9238" width="9" style="3"/>
    <col min="9239" max="9239" width="32.5" style="3" customWidth="1"/>
    <col min="9240" max="9477" width="9" style="3"/>
    <col min="9478" max="9478" width="4.875" style="3" customWidth="1"/>
    <col min="9479" max="9479" width="20.625" style="3" customWidth="1"/>
    <col min="9480" max="9480" width="18.625" style="3" customWidth="1"/>
    <col min="9481" max="9481" width="4.875" style="3" customWidth="1"/>
    <col min="9482" max="9482" width="20.625" style="3" customWidth="1"/>
    <col min="9483" max="9483" width="18.625" style="3" customWidth="1"/>
    <col min="9484" max="9484" width="4.875" style="3" customWidth="1"/>
    <col min="9485" max="9485" width="26" style="3" customWidth="1"/>
    <col min="9486" max="9486" width="18.625" style="3" customWidth="1"/>
    <col min="9487" max="9487" width="4.875" style="3" customWidth="1"/>
    <col min="9488" max="9488" width="20.625" style="3" customWidth="1"/>
    <col min="9489" max="9489" width="18.625" style="3" customWidth="1"/>
    <col min="9490" max="9490" width="4.875" style="3" customWidth="1"/>
    <col min="9491" max="9491" width="22.875" style="3" customWidth="1"/>
    <col min="9492" max="9492" width="18.625" style="3" customWidth="1"/>
    <col min="9493" max="9494" width="9" style="3"/>
    <col min="9495" max="9495" width="32.5" style="3" customWidth="1"/>
    <col min="9496" max="9733" width="9" style="3"/>
    <col min="9734" max="9734" width="4.875" style="3" customWidth="1"/>
    <col min="9735" max="9735" width="20.625" style="3" customWidth="1"/>
    <col min="9736" max="9736" width="18.625" style="3" customWidth="1"/>
    <col min="9737" max="9737" width="4.875" style="3" customWidth="1"/>
    <col min="9738" max="9738" width="20.625" style="3" customWidth="1"/>
    <col min="9739" max="9739" width="18.625" style="3" customWidth="1"/>
    <col min="9740" max="9740" width="4.875" style="3" customWidth="1"/>
    <col min="9741" max="9741" width="26" style="3" customWidth="1"/>
    <col min="9742" max="9742" width="18.625" style="3" customWidth="1"/>
    <col min="9743" max="9743" width="4.875" style="3" customWidth="1"/>
    <col min="9744" max="9744" width="20.625" style="3" customWidth="1"/>
    <col min="9745" max="9745" width="18.625" style="3" customWidth="1"/>
    <col min="9746" max="9746" width="4.875" style="3" customWidth="1"/>
    <col min="9747" max="9747" width="22.875" style="3" customWidth="1"/>
    <col min="9748" max="9748" width="18.625" style="3" customWidth="1"/>
    <col min="9749" max="9750" width="9" style="3"/>
    <col min="9751" max="9751" width="32.5" style="3" customWidth="1"/>
    <col min="9752" max="9989" width="9" style="3"/>
    <col min="9990" max="9990" width="4.875" style="3" customWidth="1"/>
    <col min="9991" max="9991" width="20.625" style="3" customWidth="1"/>
    <col min="9992" max="9992" width="18.625" style="3" customWidth="1"/>
    <col min="9993" max="9993" width="4.875" style="3" customWidth="1"/>
    <col min="9994" max="9994" width="20.625" style="3" customWidth="1"/>
    <col min="9995" max="9995" width="18.625" style="3" customWidth="1"/>
    <col min="9996" max="9996" width="4.875" style="3" customWidth="1"/>
    <col min="9997" max="9997" width="26" style="3" customWidth="1"/>
    <col min="9998" max="9998" width="18.625" style="3" customWidth="1"/>
    <col min="9999" max="9999" width="4.875" style="3" customWidth="1"/>
    <col min="10000" max="10000" width="20.625" style="3" customWidth="1"/>
    <col min="10001" max="10001" width="18.625" style="3" customWidth="1"/>
    <col min="10002" max="10002" width="4.875" style="3" customWidth="1"/>
    <col min="10003" max="10003" width="22.875" style="3" customWidth="1"/>
    <col min="10004" max="10004" width="18.625" style="3" customWidth="1"/>
    <col min="10005" max="10006" width="9" style="3"/>
    <col min="10007" max="10007" width="32.5" style="3" customWidth="1"/>
    <col min="10008" max="10245" width="9" style="3"/>
    <col min="10246" max="10246" width="4.875" style="3" customWidth="1"/>
    <col min="10247" max="10247" width="20.625" style="3" customWidth="1"/>
    <col min="10248" max="10248" width="18.625" style="3" customWidth="1"/>
    <col min="10249" max="10249" width="4.875" style="3" customWidth="1"/>
    <col min="10250" max="10250" width="20.625" style="3" customWidth="1"/>
    <col min="10251" max="10251" width="18.625" style="3" customWidth="1"/>
    <col min="10252" max="10252" width="4.875" style="3" customWidth="1"/>
    <col min="10253" max="10253" width="26" style="3" customWidth="1"/>
    <col min="10254" max="10254" width="18.625" style="3" customWidth="1"/>
    <col min="10255" max="10255" width="4.875" style="3" customWidth="1"/>
    <col min="10256" max="10256" width="20.625" style="3" customWidth="1"/>
    <col min="10257" max="10257" width="18.625" style="3" customWidth="1"/>
    <col min="10258" max="10258" width="4.875" style="3" customWidth="1"/>
    <col min="10259" max="10259" width="22.875" style="3" customWidth="1"/>
    <col min="10260" max="10260" width="18.625" style="3" customWidth="1"/>
    <col min="10261" max="10262" width="9" style="3"/>
    <col min="10263" max="10263" width="32.5" style="3" customWidth="1"/>
    <col min="10264" max="10501" width="9" style="3"/>
    <col min="10502" max="10502" width="4.875" style="3" customWidth="1"/>
    <col min="10503" max="10503" width="20.625" style="3" customWidth="1"/>
    <col min="10504" max="10504" width="18.625" style="3" customWidth="1"/>
    <col min="10505" max="10505" width="4.875" style="3" customWidth="1"/>
    <col min="10506" max="10506" width="20.625" style="3" customWidth="1"/>
    <col min="10507" max="10507" width="18.625" style="3" customWidth="1"/>
    <col min="10508" max="10508" width="4.875" style="3" customWidth="1"/>
    <col min="10509" max="10509" width="26" style="3" customWidth="1"/>
    <col min="10510" max="10510" width="18.625" style="3" customWidth="1"/>
    <col min="10511" max="10511" width="4.875" style="3" customWidth="1"/>
    <col min="10512" max="10512" width="20.625" style="3" customWidth="1"/>
    <col min="10513" max="10513" width="18.625" style="3" customWidth="1"/>
    <col min="10514" max="10514" width="4.875" style="3" customWidth="1"/>
    <col min="10515" max="10515" width="22.875" style="3" customWidth="1"/>
    <col min="10516" max="10516" width="18.625" style="3" customWidth="1"/>
    <col min="10517" max="10518" width="9" style="3"/>
    <col min="10519" max="10519" width="32.5" style="3" customWidth="1"/>
    <col min="10520" max="10757" width="9" style="3"/>
    <col min="10758" max="10758" width="4.875" style="3" customWidth="1"/>
    <col min="10759" max="10759" width="20.625" style="3" customWidth="1"/>
    <col min="10760" max="10760" width="18.625" style="3" customWidth="1"/>
    <col min="10761" max="10761" width="4.875" style="3" customWidth="1"/>
    <col min="10762" max="10762" width="20.625" style="3" customWidth="1"/>
    <col min="10763" max="10763" width="18.625" style="3" customWidth="1"/>
    <col min="10764" max="10764" width="4.875" style="3" customWidth="1"/>
    <col min="10765" max="10765" width="26" style="3" customWidth="1"/>
    <col min="10766" max="10766" width="18.625" style="3" customWidth="1"/>
    <col min="10767" max="10767" width="4.875" style="3" customWidth="1"/>
    <col min="10768" max="10768" width="20.625" style="3" customWidth="1"/>
    <col min="10769" max="10769" width="18.625" style="3" customWidth="1"/>
    <col min="10770" max="10770" width="4.875" style="3" customWidth="1"/>
    <col min="10771" max="10771" width="22.875" style="3" customWidth="1"/>
    <col min="10772" max="10772" width="18.625" style="3" customWidth="1"/>
    <col min="10773" max="10774" width="9" style="3"/>
    <col min="10775" max="10775" width="32.5" style="3" customWidth="1"/>
    <col min="10776" max="11013" width="9" style="3"/>
    <col min="11014" max="11014" width="4.875" style="3" customWidth="1"/>
    <col min="11015" max="11015" width="20.625" style="3" customWidth="1"/>
    <col min="11016" max="11016" width="18.625" style="3" customWidth="1"/>
    <col min="11017" max="11017" width="4.875" style="3" customWidth="1"/>
    <col min="11018" max="11018" width="20.625" style="3" customWidth="1"/>
    <col min="11019" max="11019" width="18.625" style="3" customWidth="1"/>
    <col min="11020" max="11020" width="4.875" style="3" customWidth="1"/>
    <col min="11021" max="11021" width="26" style="3" customWidth="1"/>
    <col min="11022" max="11022" width="18.625" style="3" customWidth="1"/>
    <col min="11023" max="11023" width="4.875" style="3" customWidth="1"/>
    <col min="11024" max="11024" width="20.625" style="3" customWidth="1"/>
    <col min="11025" max="11025" width="18.625" style="3" customWidth="1"/>
    <col min="11026" max="11026" width="4.875" style="3" customWidth="1"/>
    <col min="11027" max="11027" width="22.875" style="3" customWidth="1"/>
    <col min="11028" max="11028" width="18.625" style="3" customWidth="1"/>
    <col min="11029" max="11030" width="9" style="3"/>
    <col min="11031" max="11031" width="32.5" style="3" customWidth="1"/>
    <col min="11032" max="11269" width="9" style="3"/>
    <col min="11270" max="11270" width="4.875" style="3" customWidth="1"/>
    <col min="11271" max="11271" width="20.625" style="3" customWidth="1"/>
    <col min="11272" max="11272" width="18.625" style="3" customWidth="1"/>
    <col min="11273" max="11273" width="4.875" style="3" customWidth="1"/>
    <col min="11274" max="11274" width="20.625" style="3" customWidth="1"/>
    <col min="11275" max="11275" width="18.625" style="3" customWidth="1"/>
    <col min="11276" max="11276" width="4.875" style="3" customWidth="1"/>
    <col min="11277" max="11277" width="26" style="3" customWidth="1"/>
    <col min="11278" max="11278" width="18.625" style="3" customWidth="1"/>
    <col min="11279" max="11279" width="4.875" style="3" customWidth="1"/>
    <col min="11280" max="11280" width="20.625" style="3" customWidth="1"/>
    <col min="11281" max="11281" width="18.625" style="3" customWidth="1"/>
    <col min="11282" max="11282" width="4.875" style="3" customWidth="1"/>
    <col min="11283" max="11283" width="22.875" style="3" customWidth="1"/>
    <col min="11284" max="11284" width="18.625" style="3" customWidth="1"/>
    <col min="11285" max="11286" width="9" style="3"/>
    <col min="11287" max="11287" width="32.5" style="3" customWidth="1"/>
    <col min="11288" max="11525" width="9" style="3"/>
    <col min="11526" max="11526" width="4.875" style="3" customWidth="1"/>
    <col min="11527" max="11527" width="20.625" style="3" customWidth="1"/>
    <col min="11528" max="11528" width="18.625" style="3" customWidth="1"/>
    <col min="11529" max="11529" width="4.875" style="3" customWidth="1"/>
    <col min="11530" max="11530" width="20.625" style="3" customWidth="1"/>
    <col min="11531" max="11531" width="18.625" style="3" customWidth="1"/>
    <col min="11532" max="11532" width="4.875" style="3" customWidth="1"/>
    <col min="11533" max="11533" width="26" style="3" customWidth="1"/>
    <col min="11534" max="11534" width="18.625" style="3" customWidth="1"/>
    <col min="11535" max="11535" width="4.875" style="3" customWidth="1"/>
    <col min="11536" max="11536" width="20.625" style="3" customWidth="1"/>
    <col min="11537" max="11537" width="18.625" style="3" customWidth="1"/>
    <col min="11538" max="11538" width="4.875" style="3" customWidth="1"/>
    <col min="11539" max="11539" width="22.875" style="3" customWidth="1"/>
    <col min="11540" max="11540" width="18.625" style="3" customWidth="1"/>
    <col min="11541" max="11542" width="9" style="3"/>
    <col min="11543" max="11543" width="32.5" style="3" customWidth="1"/>
    <col min="11544" max="11781" width="9" style="3"/>
    <col min="11782" max="11782" width="4.875" style="3" customWidth="1"/>
    <col min="11783" max="11783" width="20.625" style="3" customWidth="1"/>
    <col min="11784" max="11784" width="18.625" style="3" customWidth="1"/>
    <col min="11785" max="11785" width="4.875" style="3" customWidth="1"/>
    <col min="11786" max="11786" width="20.625" style="3" customWidth="1"/>
    <col min="11787" max="11787" width="18.625" style="3" customWidth="1"/>
    <col min="11788" max="11788" width="4.875" style="3" customWidth="1"/>
    <col min="11789" max="11789" width="26" style="3" customWidth="1"/>
    <col min="11790" max="11790" width="18.625" style="3" customWidth="1"/>
    <col min="11791" max="11791" width="4.875" style="3" customWidth="1"/>
    <col min="11792" max="11792" width="20.625" style="3" customWidth="1"/>
    <col min="11793" max="11793" width="18.625" style="3" customWidth="1"/>
    <col min="11794" max="11794" width="4.875" style="3" customWidth="1"/>
    <col min="11795" max="11795" width="22.875" style="3" customWidth="1"/>
    <col min="11796" max="11796" width="18.625" style="3" customWidth="1"/>
    <col min="11797" max="11798" width="9" style="3"/>
    <col min="11799" max="11799" width="32.5" style="3" customWidth="1"/>
    <col min="11800" max="12037" width="9" style="3"/>
    <col min="12038" max="12038" width="4.875" style="3" customWidth="1"/>
    <col min="12039" max="12039" width="20.625" style="3" customWidth="1"/>
    <col min="12040" max="12040" width="18.625" style="3" customWidth="1"/>
    <col min="12041" max="12041" width="4.875" style="3" customWidth="1"/>
    <col min="12042" max="12042" width="20.625" style="3" customWidth="1"/>
    <col min="12043" max="12043" width="18.625" style="3" customWidth="1"/>
    <col min="12044" max="12044" width="4.875" style="3" customWidth="1"/>
    <col min="12045" max="12045" width="26" style="3" customWidth="1"/>
    <col min="12046" max="12046" width="18.625" style="3" customWidth="1"/>
    <col min="12047" max="12047" width="4.875" style="3" customWidth="1"/>
    <col min="12048" max="12048" width="20.625" style="3" customWidth="1"/>
    <col min="12049" max="12049" width="18.625" style="3" customWidth="1"/>
    <col min="12050" max="12050" width="4.875" style="3" customWidth="1"/>
    <col min="12051" max="12051" width="22.875" style="3" customWidth="1"/>
    <col min="12052" max="12052" width="18.625" style="3" customWidth="1"/>
    <col min="12053" max="12054" width="9" style="3"/>
    <col min="12055" max="12055" width="32.5" style="3" customWidth="1"/>
    <col min="12056" max="12293" width="9" style="3"/>
    <col min="12294" max="12294" width="4.875" style="3" customWidth="1"/>
    <col min="12295" max="12295" width="20.625" style="3" customWidth="1"/>
    <col min="12296" max="12296" width="18.625" style="3" customWidth="1"/>
    <col min="12297" max="12297" width="4.875" style="3" customWidth="1"/>
    <col min="12298" max="12298" width="20.625" style="3" customWidth="1"/>
    <col min="12299" max="12299" width="18.625" style="3" customWidth="1"/>
    <col min="12300" max="12300" width="4.875" style="3" customWidth="1"/>
    <col min="12301" max="12301" width="26" style="3" customWidth="1"/>
    <col min="12302" max="12302" width="18.625" style="3" customWidth="1"/>
    <col min="12303" max="12303" width="4.875" style="3" customWidth="1"/>
    <col min="12304" max="12304" width="20.625" style="3" customWidth="1"/>
    <col min="12305" max="12305" width="18.625" style="3" customWidth="1"/>
    <col min="12306" max="12306" width="4.875" style="3" customWidth="1"/>
    <col min="12307" max="12307" width="22.875" style="3" customWidth="1"/>
    <col min="12308" max="12308" width="18.625" style="3" customWidth="1"/>
    <col min="12309" max="12310" width="9" style="3"/>
    <col min="12311" max="12311" width="32.5" style="3" customWidth="1"/>
    <col min="12312" max="12549" width="9" style="3"/>
    <col min="12550" max="12550" width="4.875" style="3" customWidth="1"/>
    <col min="12551" max="12551" width="20.625" style="3" customWidth="1"/>
    <col min="12552" max="12552" width="18.625" style="3" customWidth="1"/>
    <col min="12553" max="12553" width="4.875" style="3" customWidth="1"/>
    <col min="12554" max="12554" width="20.625" style="3" customWidth="1"/>
    <col min="12555" max="12555" width="18.625" style="3" customWidth="1"/>
    <col min="12556" max="12556" width="4.875" style="3" customWidth="1"/>
    <col min="12557" max="12557" width="26" style="3" customWidth="1"/>
    <col min="12558" max="12558" width="18.625" style="3" customWidth="1"/>
    <col min="12559" max="12559" width="4.875" style="3" customWidth="1"/>
    <col min="12560" max="12560" width="20.625" style="3" customWidth="1"/>
    <col min="12561" max="12561" width="18.625" style="3" customWidth="1"/>
    <col min="12562" max="12562" width="4.875" style="3" customWidth="1"/>
    <col min="12563" max="12563" width="22.875" style="3" customWidth="1"/>
    <col min="12564" max="12564" width="18.625" style="3" customWidth="1"/>
    <col min="12565" max="12566" width="9" style="3"/>
    <col min="12567" max="12567" width="32.5" style="3" customWidth="1"/>
    <col min="12568" max="12805" width="9" style="3"/>
    <col min="12806" max="12806" width="4.875" style="3" customWidth="1"/>
    <col min="12807" max="12807" width="20.625" style="3" customWidth="1"/>
    <col min="12808" max="12808" width="18.625" style="3" customWidth="1"/>
    <col min="12809" max="12809" width="4.875" style="3" customWidth="1"/>
    <col min="12810" max="12810" width="20.625" style="3" customWidth="1"/>
    <col min="12811" max="12811" width="18.625" style="3" customWidth="1"/>
    <col min="12812" max="12812" width="4.875" style="3" customWidth="1"/>
    <col min="12813" max="12813" width="26" style="3" customWidth="1"/>
    <col min="12814" max="12814" width="18.625" style="3" customWidth="1"/>
    <col min="12815" max="12815" width="4.875" style="3" customWidth="1"/>
    <col min="12816" max="12816" width="20.625" style="3" customWidth="1"/>
    <col min="12817" max="12817" width="18.625" style="3" customWidth="1"/>
    <col min="12818" max="12818" width="4.875" style="3" customWidth="1"/>
    <col min="12819" max="12819" width="22.875" style="3" customWidth="1"/>
    <col min="12820" max="12820" width="18.625" style="3" customWidth="1"/>
    <col min="12821" max="12822" width="9" style="3"/>
    <col min="12823" max="12823" width="32.5" style="3" customWidth="1"/>
    <col min="12824" max="13061" width="9" style="3"/>
    <col min="13062" max="13062" width="4.875" style="3" customWidth="1"/>
    <col min="13063" max="13063" width="20.625" style="3" customWidth="1"/>
    <col min="13064" max="13064" width="18.625" style="3" customWidth="1"/>
    <col min="13065" max="13065" width="4.875" style="3" customWidth="1"/>
    <col min="13066" max="13066" width="20.625" style="3" customWidth="1"/>
    <col min="13067" max="13067" width="18.625" style="3" customWidth="1"/>
    <col min="13068" max="13068" width="4.875" style="3" customWidth="1"/>
    <col min="13069" max="13069" width="26" style="3" customWidth="1"/>
    <col min="13070" max="13070" width="18.625" style="3" customWidth="1"/>
    <col min="13071" max="13071" width="4.875" style="3" customWidth="1"/>
    <col min="13072" max="13072" width="20.625" style="3" customWidth="1"/>
    <col min="13073" max="13073" width="18.625" style="3" customWidth="1"/>
    <col min="13074" max="13074" width="4.875" style="3" customWidth="1"/>
    <col min="13075" max="13075" width="22.875" style="3" customWidth="1"/>
    <col min="13076" max="13076" width="18.625" style="3" customWidth="1"/>
    <col min="13077" max="13078" width="9" style="3"/>
    <col min="13079" max="13079" width="32.5" style="3" customWidth="1"/>
    <col min="13080" max="13317" width="9" style="3"/>
    <col min="13318" max="13318" width="4.875" style="3" customWidth="1"/>
    <col min="13319" max="13319" width="20.625" style="3" customWidth="1"/>
    <col min="13320" max="13320" width="18.625" style="3" customWidth="1"/>
    <col min="13321" max="13321" width="4.875" style="3" customWidth="1"/>
    <col min="13322" max="13322" width="20.625" style="3" customWidth="1"/>
    <col min="13323" max="13323" width="18.625" style="3" customWidth="1"/>
    <col min="13324" max="13324" width="4.875" style="3" customWidth="1"/>
    <col min="13325" max="13325" width="26" style="3" customWidth="1"/>
    <col min="13326" max="13326" width="18.625" style="3" customWidth="1"/>
    <col min="13327" max="13327" width="4.875" style="3" customWidth="1"/>
    <col min="13328" max="13328" width="20.625" style="3" customWidth="1"/>
    <col min="13329" max="13329" width="18.625" style="3" customWidth="1"/>
    <col min="13330" max="13330" width="4.875" style="3" customWidth="1"/>
    <col min="13331" max="13331" width="22.875" style="3" customWidth="1"/>
    <col min="13332" max="13332" width="18.625" style="3" customWidth="1"/>
    <col min="13333" max="13334" width="9" style="3"/>
    <col min="13335" max="13335" width="32.5" style="3" customWidth="1"/>
    <col min="13336" max="13573" width="9" style="3"/>
    <col min="13574" max="13574" width="4.875" style="3" customWidth="1"/>
    <col min="13575" max="13575" width="20.625" style="3" customWidth="1"/>
    <col min="13576" max="13576" width="18.625" style="3" customWidth="1"/>
    <col min="13577" max="13577" width="4.875" style="3" customWidth="1"/>
    <col min="13578" max="13578" width="20.625" style="3" customWidth="1"/>
    <col min="13579" max="13579" width="18.625" style="3" customWidth="1"/>
    <col min="13580" max="13580" width="4.875" style="3" customWidth="1"/>
    <col min="13581" max="13581" width="26" style="3" customWidth="1"/>
    <col min="13582" max="13582" width="18.625" style="3" customWidth="1"/>
    <col min="13583" max="13583" width="4.875" style="3" customWidth="1"/>
    <col min="13584" max="13584" width="20.625" style="3" customWidth="1"/>
    <col min="13585" max="13585" width="18.625" style="3" customWidth="1"/>
    <col min="13586" max="13586" width="4.875" style="3" customWidth="1"/>
    <col min="13587" max="13587" width="22.875" style="3" customWidth="1"/>
    <col min="13588" max="13588" width="18.625" style="3" customWidth="1"/>
    <col min="13589" max="13590" width="9" style="3"/>
    <col min="13591" max="13591" width="32.5" style="3" customWidth="1"/>
    <col min="13592" max="13829" width="9" style="3"/>
    <col min="13830" max="13830" width="4.875" style="3" customWidth="1"/>
    <col min="13831" max="13831" width="20.625" style="3" customWidth="1"/>
    <col min="13832" max="13832" width="18.625" style="3" customWidth="1"/>
    <col min="13833" max="13833" width="4.875" style="3" customWidth="1"/>
    <col min="13834" max="13834" width="20.625" style="3" customWidth="1"/>
    <col min="13835" max="13835" width="18.625" style="3" customWidth="1"/>
    <col min="13836" max="13836" width="4.875" style="3" customWidth="1"/>
    <col min="13837" max="13837" width="26" style="3" customWidth="1"/>
    <col min="13838" max="13838" width="18.625" style="3" customWidth="1"/>
    <col min="13839" max="13839" width="4.875" style="3" customWidth="1"/>
    <col min="13840" max="13840" width="20.625" style="3" customWidth="1"/>
    <col min="13841" max="13841" width="18.625" style="3" customWidth="1"/>
    <col min="13842" max="13842" width="4.875" style="3" customWidth="1"/>
    <col min="13843" max="13843" width="22.875" style="3" customWidth="1"/>
    <col min="13844" max="13844" width="18.625" style="3" customWidth="1"/>
    <col min="13845" max="13846" width="9" style="3"/>
    <col min="13847" max="13847" width="32.5" style="3" customWidth="1"/>
    <col min="13848" max="14085" width="9" style="3"/>
    <col min="14086" max="14086" width="4.875" style="3" customWidth="1"/>
    <col min="14087" max="14087" width="20.625" style="3" customWidth="1"/>
    <col min="14088" max="14088" width="18.625" style="3" customWidth="1"/>
    <col min="14089" max="14089" width="4.875" style="3" customWidth="1"/>
    <col min="14090" max="14090" width="20.625" style="3" customWidth="1"/>
    <col min="14091" max="14091" width="18.625" style="3" customWidth="1"/>
    <col min="14092" max="14092" width="4.875" style="3" customWidth="1"/>
    <col min="14093" max="14093" width="26" style="3" customWidth="1"/>
    <col min="14094" max="14094" width="18.625" style="3" customWidth="1"/>
    <col min="14095" max="14095" width="4.875" style="3" customWidth="1"/>
    <col min="14096" max="14096" width="20.625" style="3" customWidth="1"/>
    <col min="14097" max="14097" width="18.625" style="3" customWidth="1"/>
    <col min="14098" max="14098" width="4.875" style="3" customWidth="1"/>
    <col min="14099" max="14099" width="22.875" style="3" customWidth="1"/>
    <col min="14100" max="14100" width="18.625" style="3" customWidth="1"/>
    <col min="14101" max="14102" width="9" style="3"/>
    <col min="14103" max="14103" width="32.5" style="3" customWidth="1"/>
    <col min="14104" max="14341" width="9" style="3"/>
    <col min="14342" max="14342" width="4.875" style="3" customWidth="1"/>
    <col min="14343" max="14343" width="20.625" style="3" customWidth="1"/>
    <col min="14344" max="14344" width="18.625" style="3" customWidth="1"/>
    <col min="14345" max="14345" width="4.875" style="3" customWidth="1"/>
    <col min="14346" max="14346" width="20.625" style="3" customWidth="1"/>
    <col min="14347" max="14347" width="18.625" style="3" customWidth="1"/>
    <col min="14348" max="14348" width="4.875" style="3" customWidth="1"/>
    <col min="14349" max="14349" width="26" style="3" customWidth="1"/>
    <col min="14350" max="14350" width="18.625" style="3" customWidth="1"/>
    <col min="14351" max="14351" width="4.875" style="3" customWidth="1"/>
    <col min="14352" max="14352" width="20.625" style="3" customWidth="1"/>
    <col min="14353" max="14353" width="18.625" style="3" customWidth="1"/>
    <col min="14354" max="14354" width="4.875" style="3" customWidth="1"/>
    <col min="14355" max="14355" width="22.875" style="3" customWidth="1"/>
    <col min="14356" max="14356" width="18.625" style="3" customWidth="1"/>
    <col min="14357" max="14358" width="9" style="3"/>
    <col min="14359" max="14359" width="32.5" style="3" customWidth="1"/>
    <col min="14360" max="14597" width="9" style="3"/>
    <col min="14598" max="14598" width="4.875" style="3" customWidth="1"/>
    <col min="14599" max="14599" width="20.625" style="3" customWidth="1"/>
    <col min="14600" max="14600" width="18.625" style="3" customWidth="1"/>
    <col min="14601" max="14601" width="4.875" style="3" customWidth="1"/>
    <col min="14602" max="14602" width="20.625" style="3" customWidth="1"/>
    <col min="14603" max="14603" width="18.625" style="3" customWidth="1"/>
    <col min="14604" max="14604" width="4.875" style="3" customWidth="1"/>
    <col min="14605" max="14605" width="26" style="3" customWidth="1"/>
    <col min="14606" max="14606" width="18.625" style="3" customWidth="1"/>
    <col min="14607" max="14607" width="4.875" style="3" customWidth="1"/>
    <col min="14608" max="14608" width="20.625" style="3" customWidth="1"/>
    <col min="14609" max="14609" width="18.625" style="3" customWidth="1"/>
    <col min="14610" max="14610" width="4.875" style="3" customWidth="1"/>
    <col min="14611" max="14611" width="22.875" style="3" customWidth="1"/>
    <col min="14612" max="14612" width="18.625" style="3" customWidth="1"/>
    <col min="14613" max="14614" width="9" style="3"/>
    <col min="14615" max="14615" width="32.5" style="3" customWidth="1"/>
    <col min="14616" max="14853" width="9" style="3"/>
    <col min="14854" max="14854" width="4.875" style="3" customWidth="1"/>
    <col min="14855" max="14855" width="20.625" style="3" customWidth="1"/>
    <col min="14856" max="14856" width="18.625" style="3" customWidth="1"/>
    <col min="14857" max="14857" width="4.875" style="3" customWidth="1"/>
    <col min="14858" max="14858" width="20.625" style="3" customWidth="1"/>
    <col min="14859" max="14859" width="18.625" style="3" customWidth="1"/>
    <col min="14860" max="14860" width="4.875" style="3" customWidth="1"/>
    <col min="14861" max="14861" width="26" style="3" customWidth="1"/>
    <col min="14862" max="14862" width="18.625" style="3" customWidth="1"/>
    <col min="14863" max="14863" width="4.875" style="3" customWidth="1"/>
    <col min="14864" max="14864" width="20.625" style="3" customWidth="1"/>
    <col min="14865" max="14865" width="18.625" style="3" customWidth="1"/>
    <col min="14866" max="14866" width="4.875" style="3" customWidth="1"/>
    <col min="14867" max="14867" width="22.875" style="3" customWidth="1"/>
    <col min="14868" max="14868" width="18.625" style="3" customWidth="1"/>
    <col min="14869" max="14870" width="9" style="3"/>
    <col min="14871" max="14871" width="32.5" style="3" customWidth="1"/>
    <col min="14872" max="15109" width="9" style="3"/>
    <col min="15110" max="15110" width="4.875" style="3" customWidth="1"/>
    <col min="15111" max="15111" width="20.625" style="3" customWidth="1"/>
    <col min="15112" max="15112" width="18.625" style="3" customWidth="1"/>
    <col min="15113" max="15113" width="4.875" style="3" customWidth="1"/>
    <col min="15114" max="15114" width="20.625" style="3" customWidth="1"/>
    <col min="15115" max="15115" width="18.625" style="3" customWidth="1"/>
    <col min="15116" max="15116" width="4.875" style="3" customWidth="1"/>
    <col min="15117" max="15117" width="26" style="3" customWidth="1"/>
    <col min="15118" max="15118" width="18.625" style="3" customWidth="1"/>
    <col min="15119" max="15119" width="4.875" style="3" customWidth="1"/>
    <col min="15120" max="15120" width="20.625" style="3" customWidth="1"/>
    <col min="15121" max="15121" width="18.625" style="3" customWidth="1"/>
    <col min="15122" max="15122" width="4.875" style="3" customWidth="1"/>
    <col min="15123" max="15123" width="22.875" style="3" customWidth="1"/>
    <col min="15124" max="15124" width="18.625" style="3" customWidth="1"/>
    <col min="15125" max="15126" width="9" style="3"/>
    <col min="15127" max="15127" width="32.5" style="3" customWidth="1"/>
    <col min="15128" max="15365" width="9" style="3"/>
    <col min="15366" max="15366" width="4.875" style="3" customWidth="1"/>
    <col min="15367" max="15367" width="20.625" style="3" customWidth="1"/>
    <col min="15368" max="15368" width="18.625" style="3" customWidth="1"/>
    <col min="15369" max="15369" width="4.875" style="3" customWidth="1"/>
    <col min="15370" max="15370" width="20.625" style="3" customWidth="1"/>
    <col min="15371" max="15371" width="18.625" style="3" customWidth="1"/>
    <col min="15372" max="15372" width="4.875" style="3" customWidth="1"/>
    <col min="15373" max="15373" width="26" style="3" customWidth="1"/>
    <col min="15374" max="15374" width="18.625" style="3" customWidth="1"/>
    <col min="15375" max="15375" width="4.875" style="3" customWidth="1"/>
    <col min="15376" max="15376" width="20.625" style="3" customWidth="1"/>
    <col min="15377" max="15377" width="18.625" style="3" customWidth="1"/>
    <col min="15378" max="15378" width="4.875" style="3" customWidth="1"/>
    <col min="15379" max="15379" width="22.875" style="3" customWidth="1"/>
    <col min="15380" max="15380" width="18.625" style="3" customWidth="1"/>
    <col min="15381" max="15382" width="9" style="3"/>
    <col min="15383" max="15383" width="32.5" style="3" customWidth="1"/>
    <col min="15384" max="15621" width="9" style="3"/>
    <col min="15622" max="15622" width="4.875" style="3" customWidth="1"/>
    <col min="15623" max="15623" width="20.625" style="3" customWidth="1"/>
    <col min="15624" max="15624" width="18.625" style="3" customWidth="1"/>
    <col min="15625" max="15625" width="4.875" style="3" customWidth="1"/>
    <col min="15626" max="15626" width="20.625" style="3" customWidth="1"/>
    <col min="15627" max="15627" width="18.625" style="3" customWidth="1"/>
    <col min="15628" max="15628" width="4.875" style="3" customWidth="1"/>
    <col min="15629" max="15629" width="26" style="3" customWidth="1"/>
    <col min="15630" max="15630" width="18.625" style="3" customWidth="1"/>
    <col min="15631" max="15631" width="4.875" style="3" customWidth="1"/>
    <col min="15632" max="15632" width="20.625" style="3" customWidth="1"/>
    <col min="15633" max="15633" width="18.625" style="3" customWidth="1"/>
    <col min="15634" max="15634" width="4.875" style="3" customWidth="1"/>
    <col min="15635" max="15635" width="22.875" style="3" customWidth="1"/>
    <col min="15636" max="15636" width="18.625" style="3" customWidth="1"/>
    <col min="15637" max="15638" width="9" style="3"/>
    <col min="15639" max="15639" width="32.5" style="3" customWidth="1"/>
    <col min="15640" max="15877" width="9" style="3"/>
    <col min="15878" max="15878" width="4.875" style="3" customWidth="1"/>
    <col min="15879" max="15879" width="20.625" style="3" customWidth="1"/>
    <col min="15880" max="15880" width="18.625" style="3" customWidth="1"/>
    <col min="15881" max="15881" width="4.875" style="3" customWidth="1"/>
    <col min="15882" max="15882" width="20.625" style="3" customWidth="1"/>
    <col min="15883" max="15883" width="18.625" style="3" customWidth="1"/>
    <col min="15884" max="15884" width="4.875" style="3" customWidth="1"/>
    <col min="15885" max="15885" width="26" style="3" customWidth="1"/>
    <col min="15886" max="15886" width="18.625" style="3" customWidth="1"/>
    <col min="15887" max="15887" width="4.875" style="3" customWidth="1"/>
    <col min="15888" max="15888" width="20.625" style="3" customWidth="1"/>
    <col min="15889" max="15889" width="18.625" style="3" customWidth="1"/>
    <col min="15890" max="15890" width="4.875" style="3" customWidth="1"/>
    <col min="15891" max="15891" width="22.875" style="3" customWidth="1"/>
    <col min="15892" max="15892" width="18.625" style="3" customWidth="1"/>
    <col min="15893" max="15894" width="9" style="3"/>
    <col min="15895" max="15895" width="32.5" style="3" customWidth="1"/>
    <col min="15896" max="16133" width="9" style="3"/>
    <col min="16134" max="16134" width="4.875" style="3" customWidth="1"/>
    <col min="16135" max="16135" width="20.625" style="3" customWidth="1"/>
    <col min="16136" max="16136" width="18.625" style="3" customWidth="1"/>
    <col min="16137" max="16137" width="4.875" style="3" customWidth="1"/>
    <col min="16138" max="16138" width="20.625" style="3" customWidth="1"/>
    <col min="16139" max="16139" width="18.625" style="3" customWidth="1"/>
    <col min="16140" max="16140" width="4.875" style="3" customWidth="1"/>
    <col min="16141" max="16141" width="26" style="3" customWidth="1"/>
    <col min="16142" max="16142" width="18.625" style="3" customWidth="1"/>
    <col min="16143" max="16143" width="4.875" style="3" customWidth="1"/>
    <col min="16144" max="16144" width="20.625" style="3" customWidth="1"/>
    <col min="16145" max="16145" width="18.625" style="3" customWidth="1"/>
    <col min="16146" max="16146" width="4.875" style="3" customWidth="1"/>
    <col min="16147" max="16147" width="22.875" style="3" customWidth="1"/>
    <col min="16148" max="16148" width="18.625" style="3" customWidth="1"/>
    <col min="16149" max="16150" width="9" style="3"/>
    <col min="16151" max="16151" width="32.5" style="3" customWidth="1"/>
    <col min="16152" max="16384" width="9" style="3"/>
  </cols>
  <sheetData>
    <row r="1" spans="1:27" ht="39.950000000000003" customHeight="1" thickBot="1">
      <c r="A1" s="376" t="s">
        <v>141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</row>
    <row r="2" spans="1:27" ht="35.1" customHeight="1">
      <c r="A2" s="377"/>
      <c r="B2" s="380">
        <v>42345</v>
      </c>
      <c r="C2" s="381"/>
      <c r="D2" s="382"/>
      <c r="E2" s="383"/>
      <c r="F2" s="386">
        <f>SUM(B2)+1</f>
        <v>42346</v>
      </c>
      <c r="G2" s="387"/>
      <c r="H2" s="388"/>
      <c r="I2" s="383"/>
      <c r="J2" s="389">
        <f>F2+1</f>
        <v>42347</v>
      </c>
      <c r="K2" s="390"/>
      <c r="L2" s="391"/>
      <c r="M2" s="383"/>
      <c r="N2" s="392">
        <f>J2+1</f>
        <v>42348</v>
      </c>
      <c r="O2" s="393"/>
      <c r="P2" s="394"/>
      <c r="Q2" s="383"/>
      <c r="R2" s="395">
        <f>N2+1</f>
        <v>42349</v>
      </c>
      <c r="S2" s="396"/>
      <c r="T2" s="397"/>
    </row>
    <row r="3" spans="1:27" ht="35.1" customHeight="1">
      <c r="A3" s="378"/>
      <c r="B3" s="4" t="s">
        <v>8</v>
      </c>
      <c r="C3" s="4"/>
      <c r="D3" s="5">
        <f>30+2</f>
        <v>32</v>
      </c>
      <c r="E3" s="384"/>
      <c r="F3" s="4" t="s">
        <v>8</v>
      </c>
      <c r="G3" s="4"/>
      <c r="H3" s="5">
        <f>30+2</f>
        <v>32</v>
      </c>
      <c r="I3" s="384"/>
      <c r="J3" s="4" t="s">
        <v>8</v>
      </c>
      <c r="K3" s="4"/>
      <c r="L3" s="5">
        <f>30+2</f>
        <v>32</v>
      </c>
      <c r="M3" s="384"/>
      <c r="N3" s="4" t="s">
        <v>8</v>
      </c>
      <c r="O3" s="4"/>
      <c r="P3" s="5">
        <f>30+2</f>
        <v>32</v>
      </c>
      <c r="Q3" s="384"/>
      <c r="R3" s="4" t="s">
        <v>8</v>
      </c>
      <c r="S3" s="4"/>
      <c r="T3" s="147">
        <v>32</v>
      </c>
    </row>
    <row r="4" spans="1:27" ht="35.1" customHeight="1" thickBot="1">
      <c r="A4" s="379"/>
      <c r="B4" s="6" t="s">
        <v>9</v>
      </c>
      <c r="C4" s="6" t="s">
        <v>41</v>
      </c>
      <c r="D4" s="7" t="s">
        <v>10</v>
      </c>
      <c r="E4" s="385"/>
      <c r="F4" s="6" t="s">
        <v>9</v>
      </c>
      <c r="G4" s="6" t="s">
        <v>41</v>
      </c>
      <c r="H4" s="7" t="s">
        <v>10</v>
      </c>
      <c r="I4" s="385"/>
      <c r="J4" s="6" t="s">
        <v>9</v>
      </c>
      <c r="K4" s="6" t="s">
        <v>41</v>
      </c>
      <c r="L4" s="7" t="s">
        <v>10</v>
      </c>
      <c r="M4" s="385"/>
      <c r="N4" s="6" t="s">
        <v>9</v>
      </c>
      <c r="O4" s="6" t="s">
        <v>41</v>
      </c>
      <c r="P4" s="7" t="s">
        <v>10</v>
      </c>
      <c r="Q4" s="385"/>
      <c r="R4" s="6" t="s">
        <v>9</v>
      </c>
      <c r="S4" s="6" t="s">
        <v>41</v>
      </c>
      <c r="T4" s="148" t="s">
        <v>10</v>
      </c>
    </row>
    <row r="5" spans="1:27" ht="35.1" customHeight="1">
      <c r="A5" s="411" t="str">
        <f>'楊心菜單12(幼)'!C13</f>
        <v>山藥排骨湯</v>
      </c>
      <c r="B5" s="152" t="s">
        <v>121</v>
      </c>
      <c r="C5" s="152">
        <v>42</v>
      </c>
      <c r="D5" s="179">
        <f t="shared" ref="D5:D23" si="0">D$3*$C5/1000</f>
        <v>1.3440000000000001</v>
      </c>
      <c r="E5" s="403" t="str">
        <f>'楊心菜單12(幼)'!C15</f>
        <v>炒烏龍麵</v>
      </c>
      <c r="F5" s="17" t="s">
        <v>124</v>
      </c>
      <c r="G5" s="17"/>
      <c r="H5" s="192">
        <v>5</v>
      </c>
      <c r="I5" s="414" t="str">
        <f>'楊心菜單12(幼)'!C17</f>
        <v>吻仔魚粥</v>
      </c>
      <c r="J5" s="17" t="s">
        <v>101</v>
      </c>
      <c r="K5" s="17"/>
      <c r="L5" s="177">
        <f>L$3*$C5/1000</f>
        <v>1.3440000000000001</v>
      </c>
      <c r="M5" s="406" t="str">
        <f>'楊心菜單12(幼)'!C19</f>
        <v>麵疙瘩</v>
      </c>
      <c r="N5" s="16" t="s">
        <v>132</v>
      </c>
      <c r="O5" s="17">
        <v>44</v>
      </c>
      <c r="P5" s="177">
        <f>P$3*$O5/1000</f>
        <v>1.4079999999999999</v>
      </c>
      <c r="Q5" s="403" t="str">
        <f>'楊心菜單12(幼)'!C21</f>
        <v>白菜炒冬粉</v>
      </c>
      <c r="R5" s="22" t="s">
        <v>135</v>
      </c>
      <c r="S5" s="17">
        <v>5</v>
      </c>
      <c r="T5" s="180">
        <f>T$3*$S5/1000</f>
        <v>0.16</v>
      </c>
      <c r="V5" s="74"/>
      <c r="W5" s="74"/>
      <c r="X5" s="74"/>
      <c r="Y5" s="74"/>
      <c r="Z5" s="74"/>
      <c r="AA5" s="74"/>
    </row>
    <row r="6" spans="1:27" ht="35.1" customHeight="1">
      <c r="A6" s="412"/>
      <c r="B6" s="16" t="s">
        <v>123</v>
      </c>
      <c r="C6" s="16">
        <v>10</v>
      </c>
      <c r="D6" s="177">
        <f t="shared" si="0"/>
        <v>0.32</v>
      </c>
      <c r="E6" s="404"/>
      <c r="F6" s="17" t="s">
        <v>125</v>
      </c>
      <c r="G6" s="8"/>
      <c r="H6" s="177">
        <f t="shared" ref="H6:H23" si="1">H$3*$G6/1000</f>
        <v>0</v>
      </c>
      <c r="I6" s="415"/>
      <c r="J6" s="17" t="s">
        <v>119</v>
      </c>
      <c r="K6" s="8">
        <v>5</v>
      </c>
      <c r="L6" s="177">
        <f t="shared" ref="L6" si="2">L$3*$C6/1000</f>
        <v>0.32</v>
      </c>
      <c r="M6" s="407"/>
      <c r="N6" s="16" t="s">
        <v>123</v>
      </c>
      <c r="O6" s="8">
        <v>15</v>
      </c>
      <c r="P6" s="177">
        <f t="shared" ref="P6:P23" si="3">P$3*$O6/1000</f>
        <v>0.48</v>
      </c>
      <c r="Q6" s="404"/>
      <c r="R6" s="68" t="s">
        <v>101</v>
      </c>
      <c r="S6" s="8"/>
      <c r="T6" s="180" t="s">
        <v>136</v>
      </c>
      <c r="V6" s="74"/>
      <c r="W6" s="74"/>
      <c r="X6" s="74"/>
      <c r="Y6" s="74"/>
      <c r="Z6" s="74"/>
      <c r="AA6" s="74"/>
    </row>
    <row r="7" spans="1:27" ht="35.1" customHeight="1">
      <c r="A7" s="412"/>
      <c r="B7" s="17" t="s">
        <v>103</v>
      </c>
      <c r="C7" s="17">
        <v>20</v>
      </c>
      <c r="D7" s="177">
        <f t="shared" si="0"/>
        <v>0.64</v>
      </c>
      <c r="E7" s="404"/>
      <c r="F7" s="17"/>
      <c r="G7" s="8"/>
      <c r="H7" s="177">
        <f t="shared" si="1"/>
        <v>0</v>
      </c>
      <c r="I7" s="415"/>
      <c r="J7" s="8" t="s">
        <v>115</v>
      </c>
      <c r="K7" s="8"/>
      <c r="L7" s="190">
        <v>1</v>
      </c>
      <c r="M7" s="407"/>
      <c r="N7" s="16" t="s">
        <v>103</v>
      </c>
      <c r="O7" s="8">
        <v>10</v>
      </c>
      <c r="P7" s="177">
        <f t="shared" si="3"/>
        <v>0.32</v>
      </c>
      <c r="Q7" s="404"/>
      <c r="R7" s="69" t="s">
        <v>137</v>
      </c>
      <c r="S7" s="8">
        <v>30</v>
      </c>
      <c r="T7" s="180">
        <f t="shared" ref="T7:T23" si="4">T$3*$S7/1000</f>
        <v>0.96</v>
      </c>
      <c r="V7" s="74"/>
      <c r="W7" s="399"/>
      <c r="X7" s="72"/>
      <c r="Y7" s="82"/>
      <c r="Z7" s="74"/>
      <c r="AA7" s="74"/>
    </row>
    <row r="8" spans="1:27" ht="35.1" customHeight="1">
      <c r="A8" s="412"/>
      <c r="B8" s="17" t="s">
        <v>104</v>
      </c>
      <c r="C8" s="17">
        <v>2</v>
      </c>
      <c r="D8" s="177">
        <f t="shared" si="0"/>
        <v>6.4000000000000001E-2</v>
      </c>
      <c r="E8" s="404"/>
      <c r="F8" s="17" t="s">
        <v>126</v>
      </c>
      <c r="G8" s="8"/>
      <c r="H8" s="177" t="s">
        <v>127</v>
      </c>
      <c r="I8" s="415"/>
      <c r="J8" s="8" t="s">
        <v>120</v>
      </c>
      <c r="K8" s="8"/>
      <c r="L8" s="191">
        <v>2</v>
      </c>
      <c r="M8" s="407"/>
      <c r="N8" s="16" t="s">
        <v>104</v>
      </c>
      <c r="O8" s="8">
        <v>3</v>
      </c>
      <c r="P8" s="177">
        <f t="shared" si="3"/>
        <v>9.6000000000000002E-2</v>
      </c>
      <c r="Q8" s="404"/>
      <c r="R8" s="117" t="s">
        <v>138</v>
      </c>
      <c r="S8" s="8"/>
      <c r="T8" s="195">
        <v>1</v>
      </c>
      <c r="V8" s="74"/>
      <c r="W8" s="399"/>
      <c r="X8" s="89"/>
      <c r="Y8" s="82"/>
      <c r="Z8" s="74"/>
      <c r="AA8" s="74"/>
    </row>
    <row r="9" spans="1:27" ht="35.1" customHeight="1">
      <c r="A9" s="412"/>
      <c r="B9" s="8"/>
      <c r="C9" s="8"/>
      <c r="D9" s="177">
        <f t="shared" si="0"/>
        <v>0</v>
      </c>
      <c r="E9" s="404"/>
      <c r="F9" s="17"/>
      <c r="G9" s="8"/>
      <c r="H9" s="177">
        <f t="shared" si="1"/>
        <v>0</v>
      </c>
      <c r="I9" s="415"/>
      <c r="J9" s="63"/>
      <c r="K9" s="8"/>
      <c r="L9" s="177"/>
      <c r="M9" s="407"/>
      <c r="N9" s="16" t="s">
        <v>133</v>
      </c>
      <c r="O9" s="8"/>
      <c r="P9" s="191">
        <v>1</v>
      </c>
      <c r="Q9" s="404"/>
      <c r="R9" s="17"/>
      <c r="S9" s="8"/>
      <c r="T9" s="180">
        <f t="shared" si="4"/>
        <v>0</v>
      </c>
      <c r="V9" s="74"/>
      <c r="W9" s="399"/>
      <c r="X9" s="89"/>
      <c r="Y9" s="82"/>
      <c r="Z9" s="74"/>
      <c r="AA9" s="74"/>
    </row>
    <row r="10" spans="1:27" ht="35.1" customHeight="1">
      <c r="A10" s="412"/>
      <c r="B10" s="10"/>
      <c r="C10" s="10"/>
      <c r="D10" s="177">
        <f t="shared" si="0"/>
        <v>0</v>
      </c>
      <c r="E10" s="404"/>
      <c r="F10" s="8"/>
      <c r="G10" s="10"/>
      <c r="H10" s="177">
        <f t="shared" si="1"/>
        <v>0</v>
      </c>
      <c r="I10" s="415"/>
      <c r="J10" s="63"/>
      <c r="K10" s="10"/>
      <c r="L10" s="177"/>
      <c r="M10" s="407"/>
      <c r="N10" s="16" t="s">
        <v>134</v>
      </c>
      <c r="O10" s="10"/>
      <c r="P10" s="191">
        <v>1</v>
      </c>
      <c r="Q10" s="404"/>
      <c r="R10" s="22"/>
      <c r="S10" s="10"/>
      <c r="T10" s="180">
        <f t="shared" si="4"/>
        <v>0</v>
      </c>
      <c r="V10" s="74"/>
      <c r="W10" s="399"/>
      <c r="X10" s="72"/>
      <c r="Y10" s="73"/>
      <c r="Z10" s="74"/>
      <c r="AA10" s="74"/>
    </row>
    <row r="11" spans="1:27" ht="35.1" customHeight="1">
      <c r="A11" s="412"/>
      <c r="B11" s="8"/>
      <c r="C11" s="8"/>
      <c r="D11" s="177">
        <f t="shared" si="0"/>
        <v>0</v>
      </c>
      <c r="E11" s="404"/>
      <c r="F11" s="8"/>
      <c r="G11" s="8"/>
      <c r="H11" s="177">
        <f t="shared" si="1"/>
        <v>0</v>
      </c>
      <c r="I11" s="415"/>
      <c r="J11" s="64"/>
      <c r="K11" s="8"/>
      <c r="L11" s="177">
        <f t="shared" ref="L11:L23" si="5">L$3*$K11/1000</f>
        <v>0</v>
      </c>
      <c r="M11" s="407"/>
      <c r="N11" s="8"/>
      <c r="O11" s="8"/>
      <c r="P11" s="177">
        <f t="shared" si="3"/>
        <v>0</v>
      </c>
      <c r="Q11" s="404"/>
      <c r="R11" s="120"/>
      <c r="S11" s="8"/>
      <c r="T11" s="180">
        <f t="shared" si="4"/>
        <v>0</v>
      </c>
      <c r="V11" s="74"/>
      <c r="W11" s="399"/>
      <c r="X11" s="72"/>
      <c r="Y11" s="82"/>
      <c r="Z11" s="74"/>
      <c r="AA11" s="74"/>
    </row>
    <row r="12" spans="1:27" ht="35.1" customHeight="1">
      <c r="A12" s="412"/>
      <c r="B12" s="8"/>
      <c r="C12" s="8"/>
      <c r="D12" s="177">
        <f t="shared" si="0"/>
        <v>0</v>
      </c>
      <c r="E12" s="404"/>
      <c r="F12" s="8"/>
      <c r="G12" s="8"/>
      <c r="H12" s="177">
        <f t="shared" si="1"/>
        <v>0</v>
      </c>
      <c r="I12" s="415"/>
      <c r="J12" s="17"/>
      <c r="K12" s="8"/>
      <c r="L12" s="177">
        <f t="shared" si="5"/>
        <v>0</v>
      </c>
      <c r="M12" s="407"/>
      <c r="N12" s="11"/>
      <c r="O12" s="8"/>
      <c r="P12" s="177">
        <f t="shared" si="3"/>
        <v>0</v>
      </c>
      <c r="Q12" s="404"/>
      <c r="R12" s="11"/>
      <c r="S12" s="8"/>
      <c r="T12" s="180">
        <f t="shared" si="4"/>
        <v>0</v>
      </c>
      <c r="V12" s="74"/>
      <c r="W12" s="399"/>
      <c r="X12" s="72"/>
      <c r="Y12" s="82"/>
      <c r="Z12" s="74"/>
      <c r="AA12" s="74"/>
    </row>
    <row r="13" spans="1:27" ht="35.1" customHeight="1">
      <c r="A13" s="412"/>
      <c r="B13" s="8"/>
      <c r="C13" s="8"/>
      <c r="D13" s="177">
        <f t="shared" si="0"/>
        <v>0</v>
      </c>
      <c r="E13" s="404"/>
      <c r="F13" s="8"/>
      <c r="G13" s="8"/>
      <c r="H13" s="177">
        <f t="shared" si="1"/>
        <v>0</v>
      </c>
      <c r="I13" s="415"/>
      <c r="J13" s="63"/>
      <c r="K13" s="8"/>
      <c r="L13" s="177">
        <f t="shared" si="5"/>
        <v>0</v>
      </c>
      <c r="M13" s="407"/>
      <c r="N13" s="12"/>
      <c r="O13" s="8"/>
      <c r="P13" s="177">
        <f t="shared" si="3"/>
        <v>0</v>
      </c>
      <c r="Q13" s="404"/>
      <c r="R13" s="122"/>
      <c r="S13" s="8"/>
      <c r="T13" s="180">
        <f t="shared" si="4"/>
        <v>0</v>
      </c>
      <c r="V13" s="74"/>
      <c r="W13" s="399"/>
      <c r="X13" s="74"/>
      <c r="Y13" s="74"/>
      <c r="Z13" s="74"/>
      <c r="AA13" s="74"/>
    </row>
    <row r="14" spans="1:27" ht="35.1" customHeight="1" thickBot="1">
      <c r="A14" s="413"/>
      <c r="B14" s="149"/>
      <c r="C14" s="163">
        <f>SUM(C5:C13)</f>
        <v>74</v>
      </c>
      <c r="D14" s="178"/>
      <c r="E14" s="405"/>
      <c r="F14" s="149"/>
      <c r="G14" s="163">
        <f>SUM(G5:G13)</f>
        <v>0</v>
      </c>
      <c r="H14" s="178"/>
      <c r="I14" s="416"/>
      <c r="J14" s="161"/>
      <c r="K14" s="163">
        <f>SUM(K5:K13)</f>
        <v>5</v>
      </c>
      <c r="L14" s="178"/>
      <c r="M14" s="408"/>
      <c r="N14" s="157"/>
      <c r="O14" s="163">
        <f>SUM(O5:O13)</f>
        <v>72</v>
      </c>
      <c r="P14" s="178"/>
      <c r="Q14" s="405"/>
      <c r="R14" s="162"/>
      <c r="S14" s="163">
        <f>SUM(S5:S13)</f>
        <v>35</v>
      </c>
      <c r="T14" s="181"/>
      <c r="V14" s="74"/>
      <c r="W14" s="399"/>
      <c r="X14" s="72"/>
      <c r="Y14" s="73"/>
      <c r="Z14" s="74"/>
      <c r="AA14" s="74"/>
    </row>
    <row r="15" spans="1:27" ht="35.1" customHeight="1">
      <c r="A15" s="417" t="str">
        <f>'楊心菜單12(幼)'!L13</f>
        <v>饅頭夾蛋+青菜湯</v>
      </c>
      <c r="B15" s="152" t="s">
        <v>217</v>
      </c>
      <c r="C15" s="152">
        <v>20</v>
      </c>
      <c r="D15" s="179">
        <f t="shared" si="0"/>
        <v>0.64</v>
      </c>
      <c r="E15" s="418" t="str">
        <f>'楊心菜單12(幼)'!L15</f>
        <v>咖哩鮮蔬燴飯</v>
      </c>
      <c r="F15" s="153" t="s">
        <v>224</v>
      </c>
      <c r="G15" s="152">
        <v>30</v>
      </c>
      <c r="H15" s="179">
        <f t="shared" si="1"/>
        <v>0.96</v>
      </c>
      <c r="I15" s="410" t="str">
        <f>'楊心菜單12(幼)'!L17</f>
        <v>水果拼盤</v>
      </c>
      <c r="J15" s="153" t="s">
        <v>129</v>
      </c>
      <c r="K15" s="152"/>
      <c r="L15" s="179">
        <v>2</v>
      </c>
      <c r="M15" s="418" t="str">
        <f>'楊心菜單12(幼)'!L19</f>
        <v>蒸地瓜條+鮮奶</v>
      </c>
      <c r="N15" s="153" t="s">
        <v>128</v>
      </c>
      <c r="O15" s="152">
        <v>78</v>
      </c>
      <c r="P15" s="179">
        <f t="shared" ref="P15" si="6">P$3*$G15/1000</f>
        <v>0.96</v>
      </c>
      <c r="Q15" s="410" t="str">
        <f>'楊心菜單12(幼)'!L21</f>
        <v>椰香西谷米</v>
      </c>
      <c r="R15" s="153" t="s">
        <v>271</v>
      </c>
      <c r="S15" s="152"/>
      <c r="T15" s="232">
        <v>3</v>
      </c>
      <c r="V15" s="72"/>
      <c r="W15" s="399"/>
      <c r="X15" s="72"/>
      <c r="Y15" s="73"/>
      <c r="Z15" s="74"/>
      <c r="AA15" s="74"/>
    </row>
    <row r="16" spans="1:27" ht="35.1" customHeight="1">
      <c r="A16" s="412"/>
      <c r="B16" s="16" t="s">
        <v>219</v>
      </c>
      <c r="C16" s="16">
        <v>30</v>
      </c>
      <c r="D16" s="177">
        <f t="shared" si="0"/>
        <v>0.96</v>
      </c>
      <c r="E16" s="419"/>
      <c r="F16" s="8" t="s">
        <v>200</v>
      </c>
      <c r="G16" s="16">
        <v>61</v>
      </c>
      <c r="H16" s="177">
        <f t="shared" si="1"/>
        <v>1.952</v>
      </c>
      <c r="I16" s="404"/>
      <c r="J16" s="8" t="s">
        <v>256</v>
      </c>
      <c r="K16" s="16"/>
      <c r="L16" s="177">
        <v>1</v>
      </c>
      <c r="M16" s="419"/>
      <c r="N16" s="8"/>
      <c r="O16" s="16"/>
      <c r="P16" s="177"/>
      <c r="Q16" s="404"/>
      <c r="R16" s="8" t="s">
        <v>139</v>
      </c>
      <c r="S16" s="16">
        <v>2</v>
      </c>
      <c r="T16" s="180">
        <f t="shared" si="4"/>
        <v>6.4000000000000001E-2</v>
      </c>
      <c r="V16" s="72"/>
      <c r="W16" s="399"/>
      <c r="X16" s="72"/>
      <c r="Y16" s="73"/>
      <c r="Z16" s="74"/>
      <c r="AA16" s="74"/>
    </row>
    <row r="17" spans="1:27" ht="35.1" customHeight="1">
      <c r="A17" s="412"/>
      <c r="B17" s="17" t="s">
        <v>218</v>
      </c>
      <c r="C17" s="17"/>
      <c r="D17" s="177" t="s">
        <v>247</v>
      </c>
      <c r="E17" s="419"/>
      <c r="F17" s="8"/>
      <c r="G17" s="17"/>
      <c r="H17" s="220">
        <f t="shared" si="1"/>
        <v>0</v>
      </c>
      <c r="I17" s="404"/>
      <c r="J17" s="8" t="s">
        <v>131</v>
      </c>
      <c r="K17" s="17"/>
      <c r="L17" s="177">
        <v>2</v>
      </c>
      <c r="M17" s="419"/>
      <c r="N17" s="8" t="s">
        <v>257</v>
      </c>
      <c r="O17" s="17"/>
      <c r="P17" s="192" t="s">
        <v>225</v>
      </c>
      <c r="Q17" s="404"/>
      <c r="R17" s="8" t="s">
        <v>110</v>
      </c>
      <c r="S17" s="17"/>
      <c r="T17" s="180">
        <f t="shared" si="4"/>
        <v>0</v>
      </c>
      <c r="V17" s="72"/>
      <c r="W17" s="73"/>
      <c r="X17" s="74"/>
      <c r="Y17" s="74"/>
      <c r="Z17" s="74"/>
      <c r="AA17" s="74"/>
    </row>
    <row r="18" spans="1:27" ht="35.1" customHeight="1">
      <c r="A18" s="412"/>
      <c r="B18" s="17" t="s">
        <v>220</v>
      </c>
      <c r="C18" s="17">
        <v>2</v>
      </c>
      <c r="D18" s="177">
        <f t="shared" si="0"/>
        <v>6.4000000000000001E-2</v>
      </c>
      <c r="E18" s="419"/>
      <c r="F18" s="8"/>
      <c r="G18" s="17"/>
      <c r="H18" s="177">
        <f t="shared" si="1"/>
        <v>0</v>
      </c>
      <c r="I18" s="404"/>
      <c r="J18" s="8"/>
      <c r="K18" s="17"/>
      <c r="L18" s="177">
        <f t="shared" si="5"/>
        <v>0</v>
      </c>
      <c r="M18" s="419"/>
      <c r="N18" s="8"/>
      <c r="O18" s="17"/>
      <c r="P18" s="177"/>
      <c r="Q18" s="404"/>
      <c r="R18" s="9"/>
      <c r="S18" s="17"/>
      <c r="T18" s="180">
        <f t="shared" si="4"/>
        <v>0</v>
      </c>
      <c r="V18" s="75"/>
      <c r="W18" s="75"/>
      <c r="X18" s="74"/>
      <c r="Y18" s="74"/>
      <c r="Z18" s="74"/>
      <c r="AA18" s="74"/>
    </row>
    <row r="19" spans="1:27" ht="35.1" customHeight="1">
      <c r="A19" s="412"/>
      <c r="B19" s="13"/>
      <c r="C19" s="13"/>
      <c r="D19" s="177">
        <f t="shared" si="0"/>
        <v>0</v>
      </c>
      <c r="E19" s="419"/>
      <c r="F19" s="8" t="s">
        <v>220</v>
      </c>
      <c r="G19" s="13">
        <v>1</v>
      </c>
      <c r="H19" s="191">
        <f>H$3*$G19/37.5</f>
        <v>0.85333333333333339</v>
      </c>
      <c r="I19" s="404"/>
      <c r="J19" s="8"/>
      <c r="K19" s="13"/>
      <c r="L19" s="177">
        <f t="shared" si="5"/>
        <v>0</v>
      </c>
      <c r="M19" s="419"/>
      <c r="N19" s="193"/>
      <c r="O19" s="13"/>
      <c r="P19" s="177"/>
      <c r="Q19" s="404"/>
      <c r="R19" s="8"/>
      <c r="S19" s="13"/>
      <c r="T19" s="180">
        <f t="shared" si="4"/>
        <v>0</v>
      </c>
      <c r="V19" s="74"/>
      <c r="W19" s="74"/>
      <c r="X19" s="74"/>
      <c r="Y19" s="74"/>
      <c r="Z19" s="74"/>
      <c r="AA19" s="74"/>
    </row>
    <row r="20" spans="1:27" ht="35.1" customHeight="1">
      <c r="A20" s="412"/>
      <c r="B20" s="8"/>
      <c r="C20" s="8"/>
      <c r="D20" s="177">
        <f t="shared" si="0"/>
        <v>0</v>
      </c>
      <c r="E20" s="419"/>
      <c r="F20" s="8" t="s">
        <v>214</v>
      </c>
      <c r="G20" s="8">
        <v>8</v>
      </c>
      <c r="H20" s="177">
        <f t="shared" si="1"/>
        <v>0.25600000000000001</v>
      </c>
      <c r="I20" s="404"/>
      <c r="J20" s="8"/>
      <c r="K20" s="8"/>
      <c r="L20" s="177">
        <f t="shared" si="5"/>
        <v>0</v>
      </c>
      <c r="M20" s="419"/>
      <c r="N20" s="10"/>
      <c r="O20" s="8"/>
      <c r="P20" s="177"/>
      <c r="Q20" s="404"/>
      <c r="R20" s="8"/>
      <c r="S20" s="8"/>
      <c r="T20" s="180">
        <f t="shared" si="4"/>
        <v>0</v>
      </c>
      <c r="V20" s="74"/>
      <c r="W20" s="74"/>
      <c r="X20" s="74"/>
      <c r="Y20" s="74"/>
      <c r="Z20" s="74"/>
      <c r="AA20" s="74"/>
    </row>
    <row r="21" spans="1:27" ht="35.1" customHeight="1">
      <c r="A21" s="412"/>
      <c r="B21" s="8"/>
      <c r="C21" s="8"/>
      <c r="D21" s="177">
        <f t="shared" si="0"/>
        <v>0</v>
      </c>
      <c r="E21" s="419"/>
      <c r="F21" s="8" t="s">
        <v>68</v>
      </c>
      <c r="G21" s="8">
        <v>5</v>
      </c>
      <c r="H21" s="177">
        <f t="shared" si="1"/>
        <v>0.16</v>
      </c>
      <c r="I21" s="404"/>
      <c r="J21" s="8"/>
      <c r="K21" s="8"/>
      <c r="L21" s="177">
        <f t="shared" si="5"/>
        <v>0</v>
      </c>
      <c r="M21" s="419"/>
      <c r="N21" s="194"/>
      <c r="O21" s="8"/>
      <c r="P21" s="177"/>
      <c r="Q21" s="404"/>
      <c r="R21" s="8"/>
      <c r="S21" s="8"/>
      <c r="T21" s="180">
        <f t="shared" si="4"/>
        <v>0</v>
      </c>
    </row>
    <row r="22" spans="1:27" ht="35.1" customHeight="1">
      <c r="A22" s="412"/>
      <c r="B22" s="8"/>
      <c r="C22" s="8"/>
      <c r="D22" s="177">
        <f t="shared" si="0"/>
        <v>0</v>
      </c>
      <c r="E22" s="419"/>
      <c r="F22" s="8" t="s">
        <v>215</v>
      </c>
      <c r="G22" s="8">
        <v>5</v>
      </c>
      <c r="H22" s="177">
        <f t="shared" si="1"/>
        <v>0.16</v>
      </c>
      <c r="I22" s="404"/>
      <c r="J22" s="8"/>
      <c r="K22" s="8"/>
      <c r="L22" s="177">
        <f t="shared" si="5"/>
        <v>0</v>
      </c>
      <c r="M22" s="419"/>
      <c r="N22" s="10"/>
      <c r="O22" s="8"/>
      <c r="P22" s="177">
        <f t="shared" si="3"/>
        <v>0</v>
      </c>
      <c r="Q22" s="404"/>
      <c r="R22" s="8"/>
      <c r="S22" s="8"/>
      <c r="T22" s="180">
        <f t="shared" si="4"/>
        <v>0</v>
      </c>
    </row>
    <row r="23" spans="1:27" ht="35.1" customHeight="1">
      <c r="A23" s="412"/>
      <c r="B23" s="8"/>
      <c r="C23" s="8"/>
      <c r="D23" s="177">
        <f t="shared" si="0"/>
        <v>0</v>
      </c>
      <c r="E23" s="419"/>
      <c r="F23" s="8" t="s">
        <v>216</v>
      </c>
      <c r="G23" s="8">
        <v>15</v>
      </c>
      <c r="H23" s="177">
        <f t="shared" si="1"/>
        <v>0.48</v>
      </c>
      <c r="I23" s="404"/>
      <c r="J23" s="8"/>
      <c r="K23" s="8"/>
      <c r="L23" s="177">
        <f t="shared" si="5"/>
        <v>0</v>
      </c>
      <c r="M23" s="419"/>
      <c r="N23" s="10"/>
      <c r="O23" s="8"/>
      <c r="P23" s="177">
        <f t="shared" si="3"/>
        <v>0</v>
      </c>
      <c r="Q23" s="404"/>
      <c r="R23" s="8"/>
      <c r="S23" s="8"/>
      <c r="T23" s="180">
        <f t="shared" si="4"/>
        <v>0</v>
      </c>
    </row>
    <row r="24" spans="1:27" ht="35.1" customHeight="1" thickBot="1">
      <c r="A24" s="413"/>
      <c r="B24" s="149"/>
      <c r="C24" s="163">
        <f>SUM(C15:C23)</f>
        <v>52</v>
      </c>
      <c r="D24" s="178"/>
      <c r="E24" s="420"/>
      <c r="F24" s="149"/>
      <c r="G24" s="163">
        <f>SUM(G15:G23)</f>
        <v>125</v>
      </c>
      <c r="H24" s="178"/>
      <c r="I24" s="405"/>
      <c r="J24" s="149"/>
      <c r="K24" s="163">
        <f>SUM(K15:K23)</f>
        <v>0</v>
      </c>
      <c r="L24" s="178"/>
      <c r="M24" s="420"/>
      <c r="N24" s="150"/>
      <c r="O24" s="163">
        <f>SUM(O15:O23)</f>
        <v>78</v>
      </c>
      <c r="P24" s="178"/>
      <c r="Q24" s="405"/>
      <c r="R24" s="149"/>
      <c r="S24" s="163">
        <f>SUM(S15:S23)</f>
        <v>2</v>
      </c>
      <c r="T24" s="181"/>
    </row>
    <row r="25" spans="1:27" ht="35.1" customHeight="1">
      <c r="B25" s="14" t="s">
        <v>11</v>
      </c>
      <c r="C25" s="14"/>
      <c r="D25" s="14"/>
      <c r="E25" s="14"/>
      <c r="F25" s="14"/>
      <c r="G25" s="14"/>
      <c r="H25" s="145" t="s">
        <v>12</v>
      </c>
      <c r="I25" s="146"/>
      <c r="J25" s="14"/>
      <c r="K25" s="14"/>
      <c r="L25" s="14"/>
      <c r="M25" s="14" t="s">
        <v>13</v>
      </c>
      <c r="N25" s="15"/>
      <c r="O25" s="14"/>
      <c r="P25" s="14"/>
      <c r="Q25" s="14" t="s">
        <v>14</v>
      </c>
      <c r="R25" s="14"/>
      <c r="S25" s="14"/>
      <c r="T25" s="14"/>
    </row>
  </sheetData>
  <mergeCells count="22">
    <mergeCell ref="W7:W16"/>
    <mergeCell ref="A5:A14"/>
    <mergeCell ref="E5:E14"/>
    <mergeCell ref="I5:I14"/>
    <mergeCell ref="M5:M14"/>
    <mergeCell ref="Q5:Q14"/>
    <mergeCell ref="A15:A24"/>
    <mergeCell ref="E15:E24"/>
    <mergeCell ref="I15:I24"/>
    <mergeCell ref="M15:M24"/>
    <mergeCell ref="Q15:Q24"/>
    <mergeCell ref="A1:T1"/>
    <mergeCell ref="A2:A4"/>
    <mergeCell ref="B2:D2"/>
    <mergeCell ref="E2:E4"/>
    <mergeCell ref="F2:H2"/>
    <mergeCell ref="I2:I4"/>
    <mergeCell ref="J2:L2"/>
    <mergeCell ref="M2:M4"/>
    <mergeCell ref="N2:P2"/>
    <mergeCell ref="Q2:Q4"/>
    <mergeCell ref="R2:T2"/>
  </mergeCells>
  <phoneticPr fontId="3" type="noConversion"/>
  <printOptions horizontalCentered="1" verticalCentered="1"/>
  <pageMargins left="0" right="0" top="0" bottom="0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view="pageBreakPreview" topLeftCell="A4" zoomScale="68" zoomScaleNormal="50" zoomScaleSheetLayoutView="68" workbookViewId="0">
      <selection activeCell="N14" sqref="N14"/>
    </sheetView>
  </sheetViews>
  <sheetFormatPr defaultRowHeight="16.5"/>
  <cols>
    <col min="1" max="1" width="4.875" style="3" customWidth="1"/>
    <col min="2" max="2" width="20.625" style="3" customWidth="1"/>
    <col min="3" max="3" width="7" style="3" hidden="1" customWidth="1"/>
    <col min="4" max="4" width="18.625" style="3" customWidth="1"/>
    <col min="5" max="5" width="4.875" style="3" customWidth="1"/>
    <col min="6" max="6" width="20.625" style="3" customWidth="1"/>
    <col min="7" max="7" width="7" style="3" hidden="1" customWidth="1"/>
    <col min="8" max="8" width="18.625" style="3" customWidth="1"/>
    <col min="9" max="9" width="4.875" style="3" customWidth="1"/>
    <col min="10" max="10" width="26" style="3" customWidth="1"/>
    <col min="11" max="11" width="7" style="3" hidden="1" customWidth="1"/>
    <col min="12" max="12" width="18.625" style="3" customWidth="1"/>
    <col min="13" max="13" width="4.875" style="3" customWidth="1"/>
    <col min="14" max="14" width="20.625" style="3" customWidth="1"/>
    <col min="15" max="15" width="7" style="3" hidden="1" customWidth="1"/>
    <col min="16" max="16" width="18.625" style="3" customWidth="1"/>
    <col min="17" max="17" width="4.875" style="3" customWidth="1"/>
    <col min="18" max="18" width="22.875" style="3" customWidth="1"/>
    <col min="19" max="19" width="7" style="3" hidden="1" customWidth="1"/>
    <col min="20" max="20" width="18.625" style="3" customWidth="1"/>
    <col min="21" max="22" width="9" style="3"/>
    <col min="23" max="23" width="32.5" style="3" customWidth="1"/>
    <col min="24" max="261" width="9" style="3"/>
    <col min="262" max="262" width="4.875" style="3" customWidth="1"/>
    <col min="263" max="263" width="20.625" style="3" customWidth="1"/>
    <col min="264" max="264" width="18.625" style="3" customWidth="1"/>
    <col min="265" max="265" width="4.875" style="3" customWidth="1"/>
    <col min="266" max="266" width="20.625" style="3" customWidth="1"/>
    <col min="267" max="267" width="18.625" style="3" customWidth="1"/>
    <col min="268" max="268" width="4.875" style="3" customWidth="1"/>
    <col min="269" max="269" width="26" style="3" customWidth="1"/>
    <col min="270" max="270" width="18.625" style="3" customWidth="1"/>
    <col min="271" max="271" width="4.875" style="3" customWidth="1"/>
    <col min="272" max="272" width="20.625" style="3" customWidth="1"/>
    <col min="273" max="273" width="18.625" style="3" customWidth="1"/>
    <col min="274" max="274" width="4.875" style="3" customWidth="1"/>
    <col min="275" max="275" width="22.875" style="3" customWidth="1"/>
    <col min="276" max="276" width="18.625" style="3" customWidth="1"/>
    <col min="277" max="278" width="9" style="3"/>
    <col min="279" max="279" width="32.5" style="3" customWidth="1"/>
    <col min="280" max="517" width="9" style="3"/>
    <col min="518" max="518" width="4.875" style="3" customWidth="1"/>
    <col min="519" max="519" width="20.625" style="3" customWidth="1"/>
    <col min="520" max="520" width="18.625" style="3" customWidth="1"/>
    <col min="521" max="521" width="4.875" style="3" customWidth="1"/>
    <col min="522" max="522" width="20.625" style="3" customWidth="1"/>
    <col min="523" max="523" width="18.625" style="3" customWidth="1"/>
    <col min="524" max="524" width="4.875" style="3" customWidth="1"/>
    <col min="525" max="525" width="26" style="3" customWidth="1"/>
    <col min="526" max="526" width="18.625" style="3" customWidth="1"/>
    <col min="527" max="527" width="4.875" style="3" customWidth="1"/>
    <col min="528" max="528" width="20.625" style="3" customWidth="1"/>
    <col min="529" max="529" width="18.625" style="3" customWidth="1"/>
    <col min="530" max="530" width="4.875" style="3" customWidth="1"/>
    <col min="531" max="531" width="22.875" style="3" customWidth="1"/>
    <col min="532" max="532" width="18.625" style="3" customWidth="1"/>
    <col min="533" max="534" width="9" style="3"/>
    <col min="535" max="535" width="32.5" style="3" customWidth="1"/>
    <col min="536" max="773" width="9" style="3"/>
    <col min="774" max="774" width="4.875" style="3" customWidth="1"/>
    <col min="775" max="775" width="20.625" style="3" customWidth="1"/>
    <col min="776" max="776" width="18.625" style="3" customWidth="1"/>
    <col min="777" max="777" width="4.875" style="3" customWidth="1"/>
    <col min="778" max="778" width="20.625" style="3" customWidth="1"/>
    <col min="779" max="779" width="18.625" style="3" customWidth="1"/>
    <col min="780" max="780" width="4.875" style="3" customWidth="1"/>
    <col min="781" max="781" width="26" style="3" customWidth="1"/>
    <col min="782" max="782" width="18.625" style="3" customWidth="1"/>
    <col min="783" max="783" width="4.875" style="3" customWidth="1"/>
    <col min="784" max="784" width="20.625" style="3" customWidth="1"/>
    <col min="785" max="785" width="18.625" style="3" customWidth="1"/>
    <col min="786" max="786" width="4.875" style="3" customWidth="1"/>
    <col min="787" max="787" width="22.875" style="3" customWidth="1"/>
    <col min="788" max="788" width="18.625" style="3" customWidth="1"/>
    <col min="789" max="790" width="9" style="3"/>
    <col min="791" max="791" width="32.5" style="3" customWidth="1"/>
    <col min="792" max="1029" width="9" style="3"/>
    <col min="1030" max="1030" width="4.875" style="3" customWidth="1"/>
    <col min="1031" max="1031" width="20.625" style="3" customWidth="1"/>
    <col min="1032" max="1032" width="18.625" style="3" customWidth="1"/>
    <col min="1033" max="1033" width="4.875" style="3" customWidth="1"/>
    <col min="1034" max="1034" width="20.625" style="3" customWidth="1"/>
    <col min="1035" max="1035" width="18.625" style="3" customWidth="1"/>
    <col min="1036" max="1036" width="4.875" style="3" customWidth="1"/>
    <col min="1037" max="1037" width="26" style="3" customWidth="1"/>
    <col min="1038" max="1038" width="18.625" style="3" customWidth="1"/>
    <col min="1039" max="1039" width="4.875" style="3" customWidth="1"/>
    <col min="1040" max="1040" width="20.625" style="3" customWidth="1"/>
    <col min="1041" max="1041" width="18.625" style="3" customWidth="1"/>
    <col min="1042" max="1042" width="4.875" style="3" customWidth="1"/>
    <col min="1043" max="1043" width="22.875" style="3" customWidth="1"/>
    <col min="1044" max="1044" width="18.625" style="3" customWidth="1"/>
    <col min="1045" max="1046" width="9" style="3"/>
    <col min="1047" max="1047" width="32.5" style="3" customWidth="1"/>
    <col min="1048" max="1285" width="9" style="3"/>
    <col min="1286" max="1286" width="4.875" style="3" customWidth="1"/>
    <col min="1287" max="1287" width="20.625" style="3" customWidth="1"/>
    <col min="1288" max="1288" width="18.625" style="3" customWidth="1"/>
    <col min="1289" max="1289" width="4.875" style="3" customWidth="1"/>
    <col min="1290" max="1290" width="20.625" style="3" customWidth="1"/>
    <col min="1291" max="1291" width="18.625" style="3" customWidth="1"/>
    <col min="1292" max="1292" width="4.875" style="3" customWidth="1"/>
    <col min="1293" max="1293" width="26" style="3" customWidth="1"/>
    <col min="1294" max="1294" width="18.625" style="3" customWidth="1"/>
    <col min="1295" max="1295" width="4.875" style="3" customWidth="1"/>
    <col min="1296" max="1296" width="20.625" style="3" customWidth="1"/>
    <col min="1297" max="1297" width="18.625" style="3" customWidth="1"/>
    <col min="1298" max="1298" width="4.875" style="3" customWidth="1"/>
    <col min="1299" max="1299" width="22.875" style="3" customWidth="1"/>
    <col min="1300" max="1300" width="18.625" style="3" customWidth="1"/>
    <col min="1301" max="1302" width="9" style="3"/>
    <col min="1303" max="1303" width="32.5" style="3" customWidth="1"/>
    <col min="1304" max="1541" width="9" style="3"/>
    <col min="1542" max="1542" width="4.875" style="3" customWidth="1"/>
    <col min="1543" max="1543" width="20.625" style="3" customWidth="1"/>
    <col min="1544" max="1544" width="18.625" style="3" customWidth="1"/>
    <col min="1545" max="1545" width="4.875" style="3" customWidth="1"/>
    <col min="1546" max="1546" width="20.625" style="3" customWidth="1"/>
    <col min="1547" max="1547" width="18.625" style="3" customWidth="1"/>
    <col min="1548" max="1548" width="4.875" style="3" customWidth="1"/>
    <col min="1549" max="1549" width="26" style="3" customWidth="1"/>
    <col min="1550" max="1550" width="18.625" style="3" customWidth="1"/>
    <col min="1551" max="1551" width="4.875" style="3" customWidth="1"/>
    <col min="1552" max="1552" width="20.625" style="3" customWidth="1"/>
    <col min="1553" max="1553" width="18.625" style="3" customWidth="1"/>
    <col min="1554" max="1554" width="4.875" style="3" customWidth="1"/>
    <col min="1555" max="1555" width="22.875" style="3" customWidth="1"/>
    <col min="1556" max="1556" width="18.625" style="3" customWidth="1"/>
    <col min="1557" max="1558" width="9" style="3"/>
    <col min="1559" max="1559" width="32.5" style="3" customWidth="1"/>
    <col min="1560" max="1797" width="9" style="3"/>
    <col min="1798" max="1798" width="4.875" style="3" customWidth="1"/>
    <col min="1799" max="1799" width="20.625" style="3" customWidth="1"/>
    <col min="1800" max="1800" width="18.625" style="3" customWidth="1"/>
    <col min="1801" max="1801" width="4.875" style="3" customWidth="1"/>
    <col min="1802" max="1802" width="20.625" style="3" customWidth="1"/>
    <col min="1803" max="1803" width="18.625" style="3" customWidth="1"/>
    <col min="1804" max="1804" width="4.875" style="3" customWidth="1"/>
    <col min="1805" max="1805" width="26" style="3" customWidth="1"/>
    <col min="1806" max="1806" width="18.625" style="3" customWidth="1"/>
    <col min="1807" max="1807" width="4.875" style="3" customWidth="1"/>
    <col min="1808" max="1808" width="20.625" style="3" customWidth="1"/>
    <col min="1809" max="1809" width="18.625" style="3" customWidth="1"/>
    <col min="1810" max="1810" width="4.875" style="3" customWidth="1"/>
    <col min="1811" max="1811" width="22.875" style="3" customWidth="1"/>
    <col min="1812" max="1812" width="18.625" style="3" customWidth="1"/>
    <col min="1813" max="1814" width="9" style="3"/>
    <col min="1815" max="1815" width="32.5" style="3" customWidth="1"/>
    <col min="1816" max="2053" width="9" style="3"/>
    <col min="2054" max="2054" width="4.875" style="3" customWidth="1"/>
    <col min="2055" max="2055" width="20.625" style="3" customWidth="1"/>
    <col min="2056" max="2056" width="18.625" style="3" customWidth="1"/>
    <col min="2057" max="2057" width="4.875" style="3" customWidth="1"/>
    <col min="2058" max="2058" width="20.625" style="3" customWidth="1"/>
    <col min="2059" max="2059" width="18.625" style="3" customWidth="1"/>
    <col min="2060" max="2060" width="4.875" style="3" customWidth="1"/>
    <col min="2061" max="2061" width="26" style="3" customWidth="1"/>
    <col min="2062" max="2062" width="18.625" style="3" customWidth="1"/>
    <col min="2063" max="2063" width="4.875" style="3" customWidth="1"/>
    <col min="2064" max="2064" width="20.625" style="3" customWidth="1"/>
    <col min="2065" max="2065" width="18.625" style="3" customWidth="1"/>
    <col min="2066" max="2066" width="4.875" style="3" customWidth="1"/>
    <col min="2067" max="2067" width="22.875" style="3" customWidth="1"/>
    <col min="2068" max="2068" width="18.625" style="3" customWidth="1"/>
    <col min="2069" max="2070" width="9" style="3"/>
    <col min="2071" max="2071" width="32.5" style="3" customWidth="1"/>
    <col min="2072" max="2309" width="9" style="3"/>
    <col min="2310" max="2310" width="4.875" style="3" customWidth="1"/>
    <col min="2311" max="2311" width="20.625" style="3" customWidth="1"/>
    <col min="2312" max="2312" width="18.625" style="3" customWidth="1"/>
    <col min="2313" max="2313" width="4.875" style="3" customWidth="1"/>
    <col min="2314" max="2314" width="20.625" style="3" customWidth="1"/>
    <col min="2315" max="2315" width="18.625" style="3" customWidth="1"/>
    <col min="2316" max="2316" width="4.875" style="3" customWidth="1"/>
    <col min="2317" max="2317" width="26" style="3" customWidth="1"/>
    <col min="2318" max="2318" width="18.625" style="3" customWidth="1"/>
    <col min="2319" max="2319" width="4.875" style="3" customWidth="1"/>
    <col min="2320" max="2320" width="20.625" style="3" customWidth="1"/>
    <col min="2321" max="2321" width="18.625" style="3" customWidth="1"/>
    <col min="2322" max="2322" width="4.875" style="3" customWidth="1"/>
    <col min="2323" max="2323" width="22.875" style="3" customWidth="1"/>
    <col min="2324" max="2324" width="18.625" style="3" customWidth="1"/>
    <col min="2325" max="2326" width="9" style="3"/>
    <col min="2327" max="2327" width="32.5" style="3" customWidth="1"/>
    <col min="2328" max="2565" width="9" style="3"/>
    <col min="2566" max="2566" width="4.875" style="3" customWidth="1"/>
    <col min="2567" max="2567" width="20.625" style="3" customWidth="1"/>
    <col min="2568" max="2568" width="18.625" style="3" customWidth="1"/>
    <col min="2569" max="2569" width="4.875" style="3" customWidth="1"/>
    <col min="2570" max="2570" width="20.625" style="3" customWidth="1"/>
    <col min="2571" max="2571" width="18.625" style="3" customWidth="1"/>
    <col min="2572" max="2572" width="4.875" style="3" customWidth="1"/>
    <col min="2573" max="2573" width="26" style="3" customWidth="1"/>
    <col min="2574" max="2574" width="18.625" style="3" customWidth="1"/>
    <col min="2575" max="2575" width="4.875" style="3" customWidth="1"/>
    <col min="2576" max="2576" width="20.625" style="3" customWidth="1"/>
    <col min="2577" max="2577" width="18.625" style="3" customWidth="1"/>
    <col min="2578" max="2578" width="4.875" style="3" customWidth="1"/>
    <col min="2579" max="2579" width="22.875" style="3" customWidth="1"/>
    <col min="2580" max="2580" width="18.625" style="3" customWidth="1"/>
    <col min="2581" max="2582" width="9" style="3"/>
    <col min="2583" max="2583" width="32.5" style="3" customWidth="1"/>
    <col min="2584" max="2821" width="9" style="3"/>
    <col min="2822" max="2822" width="4.875" style="3" customWidth="1"/>
    <col min="2823" max="2823" width="20.625" style="3" customWidth="1"/>
    <col min="2824" max="2824" width="18.625" style="3" customWidth="1"/>
    <col min="2825" max="2825" width="4.875" style="3" customWidth="1"/>
    <col min="2826" max="2826" width="20.625" style="3" customWidth="1"/>
    <col min="2827" max="2827" width="18.625" style="3" customWidth="1"/>
    <col min="2828" max="2828" width="4.875" style="3" customWidth="1"/>
    <col min="2829" max="2829" width="26" style="3" customWidth="1"/>
    <col min="2830" max="2830" width="18.625" style="3" customWidth="1"/>
    <col min="2831" max="2831" width="4.875" style="3" customWidth="1"/>
    <col min="2832" max="2832" width="20.625" style="3" customWidth="1"/>
    <col min="2833" max="2833" width="18.625" style="3" customWidth="1"/>
    <col min="2834" max="2834" width="4.875" style="3" customWidth="1"/>
    <col min="2835" max="2835" width="22.875" style="3" customWidth="1"/>
    <col min="2836" max="2836" width="18.625" style="3" customWidth="1"/>
    <col min="2837" max="2838" width="9" style="3"/>
    <col min="2839" max="2839" width="32.5" style="3" customWidth="1"/>
    <col min="2840" max="3077" width="9" style="3"/>
    <col min="3078" max="3078" width="4.875" style="3" customWidth="1"/>
    <col min="3079" max="3079" width="20.625" style="3" customWidth="1"/>
    <col min="3080" max="3080" width="18.625" style="3" customWidth="1"/>
    <col min="3081" max="3081" width="4.875" style="3" customWidth="1"/>
    <col min="3082" max="3082" width="20.625" style="3" customWidth="1"/>
    <col min="3083" max="3083" width="18.625" style="3" customWidth="1"/>
    <col min="3084" max="3084" width="4.875" style="3" customWidth="1"/>
    <col min="3085" max="3085" width="26" style="3" customWidth="1"/>
    <col min="3086" max="3086" width="18.625" style="3" customWidth="1"/>
    <col min="3087" max="3087" width="4.875" style="3" customWidth="1"/>
    <col min="3088" max="3088" width="20.625" style="3" customWidth="1"/>
    <col min="3089" max="3089" width="18.625" style="3" customWidth="1"/>
    <col min="3090" max="3090" width="4.875" style="3" customWidth="1"/>
    <col min="3091" max="3091" width="22.875" style="3" customWidth="1"/>
    <col min="3092" max="3092" width="18.625" style="3" customWidth="1"/>
    <col min="3093" max="3094" width="9" style="3"/>
    <col min="3095" max="3095" width="32.5" style="3" customWidth="1"/>
    <col min="3096" max="3333" width="9" style="3"/>
    <col min="3334" max="3334" width="4.875" style="3" customWidth="1"/>
    <col min="3335" max="3335" width="20.625" style="3" customWidth="1"/>
    <col min="3336" max="3336" width="18.625" style="3" customWidth="1"/>
    <col min="3337" max="3337" width="4.875" style="3" customWidth="1"/>
    <col min="3338" max="3338" width="20.625" style="3" customWidth="1"/>
    <col min="3339" max="3339" width="18.625" style="3" customWidth="1"/>
    <col min="3340" max="3340" width="4.875" style="3" customWidth="1"/>
    <col min="3341" max="3341" width="26" style="3" customWidth="1"/>
    <col min="3342" max="3342" width="18.625" style="3" customWidth="1"/>
    <col min="3343" max="3343" width="4.875" style="3" customWidth="1"/>
    <col min="3344" max="3344" width="20.625" style="3" customWidth="1"/>
    <col min="3345" max="3345" width="18.625" style="3" customWidth="1"/>
    <col min="3346" max="3346" width="4.875" style="3" customWidth="1"/>
    <col min="3347" max="3347" width="22.875" style="3" customWidth="1"/>
    <col min="3348" max="3348" width="18.625" style="3" customWidth="1"/>
    <col min="3349" max="3350" width="9" style="3"/>
    <col min="3351" max="3351" width="32.5" style="3" customWidth="1"/>
    <col min="3352" max="3589" width="9" style="3"/>
    <col min="3590" max="3590" width="4.875" style="3" customWidth="1"/>
    <col min="3591" max="3591" width="20.625" style="3" customWidth="1"/>
    <col min="3592" max="3592" width="18.625" style="3" customWidth="1"/>
    <col min="3593" max="3593" width="4.875" style="3" customWidth="1"/>
    <col min="3594" max="3594" width="20.625" style="3" customWidth="1"/>
    <col min="3595" max="3595" width="18.625" style="3" customWidth="1"/>
    <col min="3596" max="3596" width="4.875" style="3" customWidth="1"/>
    <col min="3597" max="3597" width="26" style="3" customWidth="1"/>
    <col min="3598" max="3598" width="18.625" style="3" customWidth="1"/>
    <col min="3599" max="3599" width="4.875" style="3" customWidth="1"/>
    <col min="3600" max="3600" width="20.625" style="3" customWidth="1"/>
    <col min="3601" max="3601" width="18.625" style="3" customWidth="1"/>
    <col min="3602" max="3602" width="4.875" style="3" customWidth="1"/>
    <col min="3603" max="3603" width="22.875" style="3" customWidth="1"/>
    <col min="3604" max="3604" width="18.625" style="3" customWidth="1"/>
    <col min="3605" max="3606" width="9" style="3"/>
    <col min="3607" max="3607" width="32.5" style="3" customWidth="1"/>
    <col min="3608" max="3845" width="9" style="3"/>
    <col min="3846" max="3846" width="4.875" style="3" customWidth="1"/>
    <col min="3847" max="3847" width="20.625" style="3" customWidth="1"/>
    <col min="3848" max="3848" width="18.625" style="3" customWidth="1"/>
    <col min="3849" max="3849" width="4.875" style="3" customWidth="1"/>
    <col min="3850" max="3850" width="20.625" style="3" customWidth="1"/>
    <col min="3851" max="3851" width="18.625" style="3" customWidth="1"/>
    <col min="3852" max="3852" width="4.875" style="3" customWidth="1"/>
    <col min="3853" max="3853" width="26" style="3" customWidth="1"/>
    <col min="3854" max="3854" width="18.625" style="3" customWidth="1"/>
    <col min="3855" max="3855" width="4.875" style="3" customWidth="1"/>
    <col min="3856" max="3856" width="20.625" style="3" customWidth="1"/>
    <col min="3857" max="3857" width="18.625" style="3" customWidth="1"/>
    <col min="3858" max="3858" width="4.875" style="3" customWidth="1"/>
    <col min="3859" max="3859" width="22.875" style="3" customWidth="1"/>
    <col min="3860" max="3860" width="18.625" style="3" customWidth="1"/>
    <col min="3861" max="3862" width="9" style="3"/>
    <col min="3863" max="3863" width="32.5" style="3" customWidth="1"/>
    <col min="3864" max="4101" width="9" style="3"/>
    <col min="4102" max="4102" width="4.875" style="3" customWidth="1"/>
    <col min="4103" max="4103" width="20.625" style="3" customWidth="1"/>
    <col min="4104" max="4104" width="18.625" style="3" customWidth="1"/>
    <col min="4105" max="4105" width="4.875" style="3" customWidth="1"/>
    <col min="4106" max="4106" width="20.625" style="3" customWidth="1"/>
    <col min="4107" max="4107" width="18.625" style="3" customWidth="1"/>
    <col min="4108" max="4108" width="4.875" style="3" customWidth="1"/>
    <col min="4109" max="4109" width="26" style="3" customWidth="1"/>
    <col min="4110" max="4110" width="18.625" style="3" customWidth="1"/>
    <col min="4111" max="4111" width="4.875" style="3" customWidth="1"/>
    <col min="4112" max="4112" width="20.625" style="3" customWidth="1"/>
    <col min="4113" max="4113" width="18.625" style="3" customWidth="1"/>
    <col min="4114" max="4114" width="4.875" style="3" customWidth="1"/>
    <col min="4115" max="4115" width="22.875" style="3" customWidth="1"/>
    <col min="4116" max="4116" width="18.625" style="3" customWidth="1"/>
    <col min="4117" max="4118" width="9" style="3"/>
    <col min="4119" max="4119" width="32.5" style="3" customWidth="1"/>
    <col min="4120" max="4357" width="9" style="3"/>
    <col min="4358" max="4358" width="4.875" style="3" customWidth="1"/>
    <col min="4359" max="4359" width="20.625" style="3" customWidth="1"/>
    <col min="4360" max="4360" width="18.625" style="3" customWidth="1"/>
    <col min="4361" max="4361" width="4.875" style="3" customWidth="1"/>
    <col min="4362" max="4362" width="20.625" style="3" customWidth="1"/>
    <col min="4363" max="4363" width="18.625" style="3" customWidth="1"/>
    <col min="4364" max="4364" width="4.875" style="3" customWidth="1"/>
    <col min="4365" max="4365" width="26" style="3" customWidth="1"/>
    <col min="4366" max="4366" width="18.625" style="3" customWidth="1"/>
    <col min="4367" max="4367" width="4.875" style="3" customWidth="1"/>
    <col min="4368" max="4368" width="20.625" style="3" customWidth="1"/>
    <col min="4369" max="4369" width="18.625" style="3" customWidth="1"/>
    <col min="4370" max="4370" width="4.875" style="3" customWidth="1"/>
    <col min="4371" max="4371" width="22.875" style="3" customWidth="1"/>
    <col min="4372" max="4372" width="18.625" style="3" customWidth="1"/>
    <col min="4373" max="4374" width="9" style="3"/>
    <col min="4375" max="4375" width="32.5" style="3" customWidth="1"/>
    <col min="4376" max="4613" width="9" style="3"/>
    <col min="4614" max="4614" width="4.875" style="3" customWidth="1"/>
    <col min="4615" max="4615" width="20.625" style="3" customWidth="1"/>
    <col min="4616" max="4616" width="18.625" style="3" customWidth="1"/>
    <col min="4617" max="4617" width="4.875" style="3" customWidth="1"/>
    <col min="4618" max="4618" width="20.625" style="3" customWidth="1"/>
    <col min="4619" max="4619" width="18.625" style="3" customWidth="1"/>
    <col min="4620" max="4620" width="4.875" style="3" customWidth="1"/>
    <col min="4621" max="4621" width="26" style="3" customWidth="1"/>
    <col min="4622" max="4622" width="18.625" style="3" customWidth="1"/>
    <col min="4623" max="4623" width="4.875" style="3" customWidth="1"/>
    <col min="4624" max="4624" width="20.625" style="3" customWidth="1"/>
    <col min="4625" max="4625" width="18.625" style="3" customWidth="1"/>
    <col min="4626" max="4626" width="4.875" style="3" customWidth="1"/>
    <col min="4627" max="4627" width="22.875" style="3" customWidth="1"/>
    <col min="4628" max="4628" width="18.625" style="3" customWidth="1"/>
    <col min="4629" max="4630" width="9" style="3"/>
    <col min="4631" max="4631" width="32.5" style="3" customWidth="1"/>
    <col min="4632" max="4869" width="9" style="3"/>
    <col min="4870" max="4870" width="4.875" style="3" customWidth="1"/>
    <col min="4871" max="4871" width="20.625" style="3" customWidth="1"/>
    <col min="4872" max="4872" width="18.625" style="3" customWidth="1"/>
    <col min="4873" max="4873" width="4.875" style="3" customWidth="1"/>
    <col min="4874" max="4874" width="20.625" style="3" customWidth="1"/>
    <col min="4875" max="4875" width="18.625" style="3" customWidth="1"/>
    <col min="4876" max="4876" width="4.875" style="3" customWidth="1"/>
    <col min="4877" max="4877" width="26" style="3" customWidth="1"/>
    <col min="4878" max="4878" width="18.625" style="3" customWidth="1"/>
    <col min="4879" max="4879" width="4.875" style="3" customWidth="1"/>
    <col min="4880" max="4880" width="20.625" style="3" customWidth="1"/>
    <col min="4881" max="4881" width="18.625" style="3" customWidth="1"/>
    <col min="4882" max="4882" width="4.875" style="3" customWidth="1"/>
    <col min="4883" max="4883" width="22.875" style="3" customWidth="1"/>
    <col min="4884" max="4884" width="18.625" style="3" customWidth="1"/>
    <col min="4885" max="4886" width="9" style="3"/>
    <col min="4887" max="4887" width="32.5" style="3" customWidth="1"/>
    <col min="4888" max="5125" width="9" style="3"/>
    <col min="5126" max="5126" width="4.875" style="3" customWidth="1"/>
    <col min="5127" max="5127" width="20.625" style="3" customWidth="1"/>
    <col min="5128" max="5128" width="18.625" style="3" customWidth="1"/>
    <col min="5129" max="5129" width="4.875" style="3" customWidth="1"/>
    <col min="5130" max="5130" width="20.625" style="3" customWidth="1"/>
    <col min="5131" max="5131" width="18.625" style="3" customWidth="1"/>
    <col min="5132" max="5132" width="4.875" style="3" customWidth="1"/>
    <col min="5133" max="5133" width="26" style="3" customWidth="1"/>
    <col min="5134" max="5134" width="18.625" style="3" customWidth="1"/>
    <col min="5135" max="5135" width="4.875" style="3" customWidth="1"/>
    <col min="5136" max="5136" width="20.625" style="3" customWidth="1"/>
    <col min="5137" max="5137" width="18.625" style="3" customWidth="1"/>
    <col min="5138" max="5138" width="4.875" style="3" customWidth="1"/>
    <col min="5139" max="5139" width="22.875" style="3" customWidth="1"/>
    <col min="5140" max="5140" width="18.625" style="3" customWidth="1"/>
    <col min="5141" max="5142" width="9" style="3"/>
    <col min="5143" max="5143" width="32.5" style="3" customWidth="1"/>
    <col min="5144" max="5381" width="9" style="3"/>
    <col min="5382" max="5382" width="4.875" style="3" customWidth="1"/>
    <col min="5383" max="5383" width="20.625" style="3" customWidth="1"/>
    <col min="5384" max="5384" width="18.625" style="3" customWidth="1"/>
    <col min="5385" max="5385" width="4.875" style="3" customWidth="1"/>
    <col min="5386" max="5386" width="20.625" style="3" customWidth="1"/>
    <col min="5387" max="5387" width="18.625" style="3" customWidth="1"/>
    <col min="5388" max="5388" width="4.875" style="3" customWidth="1"/>
    <col min="5389" max="5389" width="26" style="3" customWidth="1"/>
    <col min="5390" max="5390" width="18.625" style="3" customWidth="1"/>
    <col min="5391" max="5391" width="4.875" style="3" customWidth="1"/>
    <col min="5392" max="5392" width="20.625" style="3" customWidth="1"/>
    <col min="5393" max="5393" width="18.625" style="3" customWidth="1"/>
    <col min="5394" max="5394" width="4.875" style="3" customWidth="1"/>
    <col min="5395" max="5395" width="22.875" style="3" customWidth="1"/>
    <col min="5396" max="5396" width="18.625" style="3" customWidth="1"/>
    <col min="5397" max="5398" width="9" style="3"/>
    <col min="5399" max="5399" width="32.5" style="3" customWidth="1"/>
    <col min="5400" max="5637" width="9" style="3"/>
    <col min="5638" max="5638" width="4.875" style="3" customWidth="1"/>
    <col min="5639" max="5639" width="20.625" style="3" customWidth="1"/>
    <col min="5640" max="5640" width="18.625" style="3" customWidth="1"/>
    <col min="5641" max="5641" width="4.875" style="3" customWidth="1"/>
    <col min="5642" max="5642" width="20.625" style="3" customWidth="1"/>
    <col min="5643" max="5643" width="18.625" style="3" customWidth="1"/>
    <col min="5644" max="5644" width="4.875" style="3" customWidth="1"/>
    <col min="5645" max="5645" width="26" style="3" customWidth="1"/>
    <col min="5646" max="5646" width="18.625" style="3" customWidth="1"/>
    <col min="5647" max="5647" width="4.875" style="3" customWidth="1"/>
    <col min="5648" max="5648" width="20.625" style="3" customWidth="1"/>
    <col min="5649" max="5649" width="18.625" style="3" customWidth="1"/>
    <col min="5650" max="5650" width="4.875" style="3" customWidth="1"/>
    <col min="5651" max="5651" width="22.875" style="3" customWidth="1"/>
    <col min="5652" max="5652" width="18.625" style="3" customWidth="1"/>
    <col min="5653" max="5654" width="9" style="3"/>
    <col min="5655" max="5655" width="32.5" style="3" customWidth="1"/>
    <col min="5656" max="5893" width="9" style="3"/>
    <col min="5894" max="5894" width="4.875" style="3" customWidth="1"/>
    <col min="5895" max="5895" width="20.625" style="3" customWidth="1"/>
    <col min="5896" max="5896" width="18.625" style="3" customWidth="1"/>
    <col min="5897" max="5897" width="4.875" style="3" customWidth="1"/>
    <col min="5898" max="5898" width="20.625" style="3" customWidth="1"/>
    <col min="5899" max="5899" width="18.625" style="3" customWidth="1"/>
    <col min="5900" max="5900" width="4.875" style="3" customWidth="1"/>
    <col min="5901" max="5901" width="26" style="3" customWidth="1"/>
    <col min="5902" max="5902" width="18.625" style="3" customWidth="1"/>
    <col min="5903" max="5903" width="4.875" style="3" customWidth="1"/>
    <col min="5904" max="5904" width="20.625" style="3" customWidth="1"/>
    <col min="5905" max="5905" width="18.625" style="3" customWidth="1"/>
    <col min="5906" max="5906" width="4.875" style="3" customWidth="1"/>
    <col min="5907" max="5907" width="22.875" style="3" customWidth="1"/>
    <col min="5908" max="5908" width="18.625" style="3" customWidth="1"/>
    <col min="5909" max="5910" width="9" style="3"/>
    <col min="5911" max="5911" width="32.5" style="3" customWidth="1"/>
    <col min="5912" max="6149" width="9" style="3"/>
    <col min="6150" max="6150" width="4.875" style="3" customWidth="1"/>
    <col min="6151" max="6151" width="20.625" style="3" customWidth="1"/>
    <col min="6152" max="6152" width="18.625" style="3" customWidth="1"/>
    <col min="6153" max="6153" width="4.875" style="3" customWidth="1"/>
    <col min="6154" max="6154" width="20.625" style="3" customWidth="1"/>
    <col min="6155" max="6155" width="18.625" style="3" customWidth="1"/>
    <col min="6156" max="6156" width="4.875" style="3" customWidth="1"/>
    <col min="6157" max="6157" width="26" style="3" customWidth="1"/>
    <col min="6158" max="6158" width="18.625" style="3" customWidth="1"/>
    <col min="6159" max="6159" width="4.875" style="3" customWidth="1"/>
    <col min="6160" max="6160" width="20.625" style="3" customWidth="1"/>
    <col min="6161" max="6161" width="18.625" style="3" customWidth="1"/>
    <col min="6162" max="6162" width="4.875" style="3" customWidth="1"/>
    <col min="6163" max="6163" width="22.875" style="3" customWidth="1"/>
    <col min="6164" max="6164" width="18.625" style="3" customWidth="1"/>
    <col min="6165" max="6166" width="9" style="3"/>
    <col min="6167" max="6167" width="32.5" style="3" customWidth="1"/>
    <col min="6168" max="6405" width="9" style="3"/>
    <col min="6406" max="6406" width="4.875" style="3" customWidth="1"/>
    <col min="6407" max="6407" width="20.625" style="3" customWidth="1"/>
    <col min="6408" max="6408" width="18.625" style="3" customWidth="1"/>
    <col min="6409" max="6409" width="4.875" style="3" customWidth="1"/>
    <col min="6410" max="6410" width="20.625" style="3" customWidth="1"/>
    <col min="6411" max="6411" width="18.625" style="3" customWidth="1"/>
    <col min="6412" max="6412" width="4.875" style="3" customWidth="1"/>
    <col min="6413" max="6413" width="26" style="3" customWidth="1"/>
    <col min="6414" max="6414" width="18.625" style="3" customWidth="1"/>
    <col min="6415" max="6415" width="4.875" style="3" customWidth="1"/>
    <col min="6416" max="6416" width="20.625" style="3" customWidth="1"/>
    <col min="6417" max="6417" width="18.625" style="3" customWidth="1"/>
    <col min="6418" max="6418" width="4.875" style="3" customWidth="1"/>
    <col min="6419" max="6419" width="22.875" style="3" customWidth="1"/>
    <col min="6420" max="6420" width="18.625" style="3" customWidth="1"/>
    <col min="6421" max="6422" width="9" style="3"/>
    <col min="6423" max="6423" width="32.5" style="3" customWidth="1"/>
    <col min="6424" max="6661" width="9" style="3"/>
    <col min="6662" max="6662" width="4.875" style="3" customWidth="1"/>
    <col min="6663" max="6663" width="20.625" style="3" customWidth="1"/>
    <col min="6664" max="6664" width="18.625" style="3" customWidth="1"/>
    <col min="6665" max="6665" width="4.875" style="3" customWidth="1"/>
    <col min="6666" max="6666" width="20.625" style="3" customWidth="1"/>
    <col min="6667" max="6667" width="18.625" style="3" customWidth="1"/>
    <col min="6668" max="6668" width="4.875" style="3" customWidth="1"/>
    <col min="6669" max="6669" width="26" style="3" customWidth="1"/>
    <col min="6670" max="6670" width="18.625" style="3" customWidth="1"/>
    <col min="6671" max="6671" width="4.875" style="3" customWidth="1"/>
    <col min="6672" max="6672" width="20.625" style="3" customWidth="1"/>
    <col min="6673" max="6673" width="18.625" style="3" customWidth="1"/>
    <col min="6674" max="6674" width="4.875" style="3" customWidth="1"/>
    <col min="6675" max="6675" width="22.875" style="3" customWidth="1"/>
    <col min="6676" max="6676" width="18.625" style="3" customWidth="1"/>
    <col min="6677" max="6678" width="9" style="3"/>
    <col min="6679" max="6679" width="32.5" style="3" customWidth="1"/>
    <col min="6680" max="6917" width="9" style="3"/>
    <col min="6918" max="6918" width="4.875" style="3" customWidth="1"/>
    <col min="6919" max="6919" width="20.625" style="3" customWidth="1"/>
    <col min="6920" max="6920" width="18.625" style="3" customWidth="1"/>
    <col min="6921" max="6921" width="4.875" style="3" customWidth="1"/>
    <col min="6922" max="6922" width="20.625" style="3" customWidth="1"/>
    <col min="6923" max="6923" width="18.625" style="3" customWidth="1"/>
    <col min="6924" max="6924" width="4.875" style="3" customWidth="1"/>
    <col min="6925" max="6925" width="26" style="3" customWidth="1"/>
    <col min="6926" max="6926" width="18.625" style="3" customWidth="1"/>
    <col min="6927" max="6927" width="4.875" style="3" customWidth="1"/>
    <col min="6928" max="6928" width="20.625" style="3" customWidth="1"/>
    <col min="6929" max="6929" width="18.625" style="3" customWidth="1"/>
    <col min="6930" max="6930" width="4.875" style="3" customWidth="1"/>
    <col min="6931" max="6931" width="22.875" style="3" customWidth="1"/>
    <col min="6932" max="6932" width="18.625" style="3" customWidth="1"/>
    <col min="6933" max="6934" width="9" style="3"/>
    <col min="6935" max="6935" width="32.5" style="3" customWidth="1"/>
    <col min="6936" max="7173" width="9" style="3"/>
    <col min="7174" max="7174" width="4.875" style="3" customWidth="1"/>
    <col min="7175" max="7175" width="20.625" style="3" customWidth="1"/>
    <col min="7176" max="7176" width="18.625" style="3" customWidth="1"/>
    <col min="7177" max="7177" width="4.875" style="3" customWidth="1"/>
    <col min="7178" max="7178" width="20.625" style="3" customWidth="1"/>
    <col min="7179" max="7179" width="18.625" style="3" customWidth="1"/>
    <col min="7180" max="7180" width="4.875" style="3" customWidth="1"/>
    <col min="7181" max="7181" width="26" style="3" customWidth="1"/>
    <col min="7182" max="7182" width="18.625" style="3" customWidth="1"/>
    <col min="7183" max="7183" width="4.875" style="3" customWidth="1"/>
    <col min="7184" max="7184" width="20.625" style="3" customWidth="1"/>
    <col min="7185" max="7185" width="18.625" style="3" customWidth="1"/>
    <col min="7186" max="7186" width="4.875" style="3" customWidth="1"/>
    <col min="7187" max="7187" width="22.875" style="3" customWidth="1"/>
    <col min="7188" max="7188" width="18.625" style="3" customWidth="1"/>
    <col min="7189" max="7190" width="9" style="3"/>
    <col min="7191" max="7191" width="32.5" style="3" customWidth="1"/>
    <col min="7192" max="7429" width="9" style="3"/>
    <col min="7430" max="7430" width="4.875" style="3" customWidth="1"/>
    <col min="7431" max="7431" width="20.625" style="3" customWidth="1"/>
    <col min="7432" max="7432" width="18.625" style="3" customWidth="1"/>
    <col min="7433" max="7433" width="4.875" style="3" customWidth="1"/>
    <col min="7434" max="7434" width="20.625" style="3" customWidth="1"/>
    <col min="7435" max="7435" width="18.625" style="3" customWidth="1"/>
    <col min="7436" max="7436" width="4.875" style="3" customWidth="1"/>
    <col min="7437" max="7437" width="26" style="3" customWidth="1"/>
    <col min="7438" max="7438" width="18.625" style="3" customWidth="1"/>
    <col min="7439" max="7439" width="4.875" style="3" customWidth="1"/>
    <col min="7440" max="7440" width="20.625" style="3" customWidth="1"/>
    <col min="7441" max="7441" width="18.625" style="3" customWidth="1"/>
    <col min="7442" max="7442" width="4.875" style="3" customWidth="1"/>
    <col min="7443" max="7443" width="22.875" style="3" customWidth="1"/>
    <col min="7444" max="7444" width="18.625" style="3" customWidth="1"/>
    <col min="7445" max="7446" width="9" style="3"/>
    <col min="7447" max="7447" width="32.5" style="3" customWidth="1"/>
    <col min="7448" max="7685" width="9" style="3"/>
    <col min="7686" max="7686" width="4.875" style="3" customWidth="1"/>
    <col min="7687" max="7687" width="20.625" style="3" customWidth="1"/>
    <col min="7688" max="7688" width="18.625" style="3" customWidth="1"/>
    <col min="7689" max="7689" width="4.875" style="3" customWidth="1"/>
    <col min="7690" max="7690" width="20.625" style="3" customWidth="1"/>
    <col min="7691" max="7691" width="18.625" style="3" customWidth="1"/>
    <col min="7692" max="7692" width="4.875" style="3" customWidth="1"/>
    <col min="7693" max="7693" width="26" style="3" customWidth="1"/>
    <col min="7694" max="7694" width="18.625" style="3" customWidth="1"/>
    <col min="7695" max="7695" width="4.875" style="3" customWidth="1"/>
    <col min="7696" max="7696" width="20.625" style="3" customWidth="1"/>
    <col min="7697" max="7697" width="18.625" style="3" customWidth="1"/>
    <col min="7698" max="7698" width="4.875" style="3" customWidth="1"/>
    <col min="7699" max="7699" width="22.875" style="3" customWidth="1"/>
    <col min="7700" max="7700" width="18.625" style="3" customWidth="1"/>
    <col min="7701" max="7702" width="9" style="3"/>
    <col min="7703" max="7703" width="32.5" style="3" customWidth="1"/>
    <col min="7704" max="7941" width="9" style="3"/>
    <col min="7942" max="7942" width="4.875" style="3" customWidth="1"/>
    <col min="7943" max="7943" width="20.625" style="3" customWidth="1"/>
    <col min="7944" max="7944" width="18.625" style="3" customWidth="1"/>
    <col min="7945" max="7945" width="4.875" style="3" customWidth="1"/>
    <col min="7946" max="7946" width="20.625" style="3" customWidth="1"/>
    <col min="7947" max="7947" width="18.625" style="3" customWidth="1"/>
    <col min="7948" max="7948" width="4.875" style="3" customWidth="1"/>
    <col min="7949" max="7949" width="26" style="3" customWidth="1"/>
    <col min="7950" max="7950" width="18.625" style="3" customWidth="1"/>
    <col min="7951" max="7951" width="4.875" style="3" customWidth="1"/>
    <col min="7952" max="7952" width="20.625" style="3" customWidth="1"/>
    <col min="7953" max="7953" width="18.625" style="3" customWidth="1"/>
    <col min="7954" max="7954" width="4.875" style="3" customWidth="1"/>
    <col min="7955" max="7955" width="22.875" style="3" customWidth="1"/>
    <col min="7956" max="7956" width="18.625" style="3" customWidth="1"/>
    <col min="7957" max="7958" width="9" style="3"/>
    <col min="7959" max="7959" width="32.5" style="3" customWidth="1"/>
    <col min="7960" max="8197" width="9" style="3"/>
    <col min="8198" max="8198" width="4.875" style="3" customWidth="1"/>
    <col min="8199" max="8199" width="20.625" style="3" customWidth="1"/>
    <col min="8200" max="8200" width="18.625" style="3" customWidth="1"/>
    <col min="8201" max="8201" width="4.875" style="3" customWidth="1"/>
    <col min="8202" max="8202" width="20.625" style="3" customWidth="1"/>
    <col min="8203" max="8203" width="18.625" style="3" customWidth="1"/>
    <col min="8204" max="8204" width="4.875" style="3" customWidth="1"/>
    <col min="8205" max="8205" width="26" style="3" customWidth="1"/>
    <col min="8206" max="8206" width="18.625" style="3" customWidth="1"/>
    <col min="8207" max="8207" width="4.875" style="3" customWidth="1"/>
    <col min="8208" max="8208" width="20.625" style="3" customWidth="1"/>
    <col min="8209" max="8209" width="18.625" style="3" customWidth="1"/>
    <col min="8210" max="8210" width="4.875" style="3" customWidth="1"/>
    <col min="8211" max="8211" width="22.875" style="3" customWidth="1"/>
    <col min="8212" max="8212" width="18.625" style="3" customWidth="1"/>
    <col min="8213" max="8214" width="9" style="3"/>
    <col min="8215" max="8215" width="32.5" style="3" customWidth="1"/>
    <col min="8216" max="8453" width="9" style="3"/>
    <col min="8454" max="8454" width="4.875" style="3" customWidth="1"/>
    <col min="8455" max="8455" width="20.625" style="3" customWidth="1"/>
    <col min="8456" max="8456" width="18.625" style="3" customWidth="1"/>
    <col min="8457" max="8457" width="4.875" style="3" customWidth="1"/>
    <col min="8458" max="8458" width="20.625" style="3" customWidth="1"/>
    <col min="8459" max="8459" width="18.625" style="3" customWidth="1"/>
    <col min="8460" max="8460" width="4.875" style="3" customWidth="1"/>
    <col min="8461" max="8461" width="26" style="3" customWidth="1"/>
    <col min="8462" max="8462" width="18.625" style="3" customWidth="1"/>
    <col min="8463" max="8463" width="4.875" style="3" customWidth="1"/>
    <col min="8464" max="8464" width="20.625" style="3" customWidth="1"/>
    <col min="8465" max="8465" width="18.625" style="3" customWidth="1"/>
    <col min="8466" max="8466" width="4.875" style="3" customWidth="1"/>
    <col min="8467" max="8467" width="22.875" style="3" customWidth="1"/>
    <col min="8468" max="8468" width="18.625" style="3" customWidth="1"/>
    <col min="8469" max="8470" width="9" style="3"/>
    <col min="8471" max="8471" width="32.5" style="3" customWidth="1"/>
    <col min="8472" max="8709" width="9" style="3"/>
    <col min="8710" max="8710" width="4.875" style="3" customWidth="1"/>
    <col min="8711" max="8711" width="20.625" style="3" customWidth="1"/>
    <col min="8712" max="8712" width="18.625" style="3" customWidth="1"/>
    <col min="8713" max="8713" width="4.875" style="3" customWidth="1"/>
    <col min="8714" max="8714" width="20.625" style="3" customWidth="1"/>
    <col min="8715" max="8715" width="18.625" style="3" customWidth="1"/>
    <col min="8716" max="8716" width="4.875" style="3" customWidth="1"/>
    <col min="8717" max="8717" width="26" style="3" customWidth="1"/>
    <col min="8718" max="8718" width="18.625" style="3" customWidth="1"/>
    <col min="8719" max="8719" width="4.875" style="3" customWidth="1"/>
    <col min="8720" max="8720" width="20.625" style="3" customWidth="1"/>
    <col min="8721" max="8721" width="18.625" style="3" customWidth="1"/>
    <col min="8722" max="8722" width="4.875" style="3" customWidth="1"/>
    <col min="8723" max="8723" width="22.875" style="3" customWidth="1"/>
    <col min="8724" max="8724" width="18.625" style="3" customWidth="1"/>
    <col min="8725" max="8726" width="9" style="3"/>
    <col min="8727" max="8727" width="32.5" style="3" customWidth="1"/>
    <col min="8728" max="8965" width="9" style="3"/>
    <col min="8966" max="8966" width="4.875" style="3" customWidth="1"/>
    <col min="8967" max="8967" width="20.625" style="3" customWidth="1"/>
    <col min="8968" max="8968" width="18.625" style="3" customWidth="1"/>
    <col min="8969" max="8969" width="4.875" style="3" customWidth="1"/>
    <col min="8970" max="8970" width="20.625" style="3" customWidth="1"/>
    <col min="8971" max="8971" width="18.625" style="3" customWidth="1"/>
    <col min="8972" max="8972" width="4.875" style="3" customWidth="1"/>
    <col min="8973" max="8973" width="26" style="3" customWidth="1"/>
    <col min="8974" max="8974" width="18.625" style="3" customWidth="1"/>
    <col min="8975" max="8975" width="4.875" style="3" customWidth="1"/>
    <col min="8976" max="8976" width="20.625" style="3" customWidth="1"/>
    <col min="8977" max="8977" width="18.625" style="3" customWidth="1"/>
    <col min="8978" max="8978" width="4.875" style="3" customWidth="1"/>
    <col min="8979" max="8979" width="22.875" style="3" customWidth="1"/>
    <col min="8980" max="8980" width="18.625" style="3" customWidth="1"/>
    <col min="8981" max="8982" width="9" style="3"/>
    <col min="8983" max="8983" width="32.5" style="3" customWidth="1"/>
    <col min="8984" max="9221" width="9" style="3"/>
    <col min="9222" max="9222" width="4.875" style="3" customWidth="1"/>
    <col min="9223" max="9223" width="20.625" style="3" customWidth="1"/>
    <col min="9224" max="9224" width="18.625" style="3" customWidth="1"/>
    <col min="9225" max="9225" width="4.875" style="3" customWidth="1"/>
    <col min="9226" max="9226" width="20.625" style="3" customWidth="1"/>
    <col min="9227" max="9227" width="18.625" style="3" customWidth="1"/>
    <col min="9228" max="9228" width="4.875" style="3" customWidth="1"/>
    <col min="9229" max="9229" width="26" style="3" customWidth="1"/>
    <col min="9230" max="9230" width="18.625" style="3" customWidth="1"/>
    <col min="9231" max="9231" width="4.875" style="3" customWidth="1"/>
    <col min="9232" max="9232" width="20.625" style="3" customWidth="1"/>
    <col min="9233" max="9233" width="18.625" style="3" customWidth="1"/>
    <col min="9234" max="9234" width="4.875" style="3" customWidth="1"/>
    <col min="9235" max="9235" width="22.875" style="3" customWidth="1"/>
    <col min="9236" max="9236" width="18.625" style="3" customWidth="1"/>
    <col min="9237" max="9238" width="9" style="3"/>
    <col min="9239" max="9239" width="32.5" style="3" customWidth="1"/>
    <col min="9240" max="9477" width="9" style="3"/>
    <col min="9478" max="9478" width="4.875" style="3" customWidth="1"/>
    <col min="9479" max="9479" width="20.625" style="3" customWidth="1"/>
    <col min="9480" max="9480" width="18.625" style="3" customWidth="1"/>
    <col min="9481" max="9481" width="4.875" style="3" customWidth="1"/>
    <col min="9482" max="9482" width="20.625" style="3" customWidth="1"/>
    <col min="9483" max="9483" width="18.625" style="3" customWidth="1"/>
    <col min="9484" max="9484" width="4.875" style="3" customWidth="1"/>
    <col min="9485" max="9485" width="26" style="3" customWidth="1"/>
    <col min="9486" max="9486" width="18.625" style="3" customWidth="1"/>
    <col min="9487" max="9487" width="4.875" style="3" customWidth="1"/>
    <col min="9488" max="9488" width="20.625" style="3" customWidth="1"/>
    <col min="9489" max="9489" width="18.625" style="3" customWidth="1"/>
    <col min="9490" max="9490" width="4.875" style="3" customWidth="1"/>
    <col min="9491" max="9491" width="22.875" style="3" customWidth="1"/>
    <col min="9492" max="9492" width="18.625" style="3" customWidth="1"/>
    <col min="9493" max="9494" width="9" style="3"/>
    <col min="9495" max="9495" width="32.5" style="3" customWidth="1"/>
    <col min="9496" max="9733" width="9" style="3"/>
    <col min="9734" max="9734" width="4.875" style="3" customWidth="1"/>
    <col min="9735" max="9735" width="20.625" style="3" customWidth="1"/>
    <col min="9736" max="9736" width="18.625" style="3" customWidth="1"/>
    <col min="9737" max="9737" width="4.875" style="3" customWidth="1"/>
    <col min="9738" max="9738" width="20.625" style="3" customWidth="1"/>
    <col min="9739" max="9739" width="18.625" style="3" customWidth="1"/>
    <col min="9740" max="9740" width="4.875" style="3" customWidth="1"/>
    <col min="9741" max="9741" width="26" style="3" customWidth="1"/>
    <col min="9742" max="9742" width="18.625" style="3" customWidth="1"/>
    <col min="9743" max="9743" width="4.875" style="3" customWidth="1"/>
    <col min="9744" max="9744" width="20.625" style="3" customWidth="1"/>
    <col min="9745" max="9745" width="18.625" style="3" customWidth="1"/>
    <col min="9746" max="9746" width="4.875" style="3" customWidth="1"/>
    <col min="9747" max="9747" width="22.875" style="3" customWidth="1"/>
    <col min="9748" max="9748" width="18.625" style="3" customWidth="1"/>
    <col min="9749" max="9750" width="9" style="3"/>
    <col min="9751" max="9751" width="32.5" style="3" customWidth="1"/>
    <col min="9752" max="9989" width="9" style="3"/>
    <col min="9990" max="9990" width="4.875" style="3" customWidth="1"/>
    <col min="9991" max="9991" width="20.625" style="3" customWidth="1"/>
    <col min="9992" max="9992" width="18.625" style="3" customWidth="1"/>
    <col min="9993" max="9993" width="4.875" style="3" customWidth="1"/>
    <col min="9994" max="9994" width="20.625" style="3" customWidth="1"/>
    <col min="9995" max="9995" width="18.625" style="3" customWidth="1"/>
    <col min="9996" max="9996" width="4.875" style="3" customWidth="1"/>
    <col min="9997" max="9997" width="26" style="3" customWidth="1"/>
    <col min="9998" max="9998" width="18.625" style="3" customWidth="1"/>
    <col min="9999" max="9999" width="4.875" style="3" customWidth="1"/>
    <col min="10000" max="10000" width="20.625" style="3" customWidth="1"/>
    <col min="10001" max="10001" width="18.625" style="3" customWidth="1"/>
    <col min="10002" max="10002" width="4.875" style="3" customWidth="1"/>
    <col min="10003" max="10003" width="22.875" style="3" customWidth="1"/>
    <col min="10004" max="10004" width="18.625" style="3" customWidth="1"/>
    <col min="10005" max="10006" width="9" style="3"/>
    <col min="10007" max="10007" width="32.5" style="3" customWidth="1"/>
    <col min="10008" max="10245" width="9" style="3"/>
    <col min="10246" max="10246" width="4.875" style="3" customWidth="1"/>
    <col min="10247" max="10247" width="20.625" style="3" customWidth="1"/>
    <col min="10248" max="10248" width="18.625" style="3" customWidth="1"/>
    <col min="10249" max="10249" width="4.875" style="3" customWidth="1"/>
    <col min="10250" max="10250" width="20.625" style="3" customWidth="1"/>
    <col min="10251" max="10251" width="18.625" style="3" customWidth="1"/>
    <col min="10252" max="10252" width="4.875" style="3" customWidth="1"/>
    <col min="10253" max="10253" width="26" style="3" customWidth="1"/>
    <col min="10254" max="10254" width="18.625" style="3" customWidth="1"/>
    <col min="10255" max="10255" width="4.875" style="3" customWidth="1"/>
    <col min="10256" max="10256" width="20.625" style="3" customWidth="1"/>
    <col min="10257" max="10257" width="18.625" style="3" customWidth="1"/>
    <col min="10258" max="10258" width="4.875" style="3" customWidth="1"/>
    <col min="10259" max="10259" width="22.875" style="3" customWidth="1"/>
    <col min="10260" max="10260" width="18.625" style="3" customWidth="1"/>
    <col min="10261" max="10262" width="9" style="3"/>
    <col min="10263" max="10263" width="32.5" style="3" customWidth="1"/>
    <col min="10264" max="10501" width="9" style="3"/>
    <col min="10502" max="10502" width="4.875" style="3" customWidth="1"/>
    <col min="10503" max="10503" width="20.625" style="3" customWidth="1"/>
    <col min="10504" max="10504" width="18.625" style="3" customWidth="1"/>
    <col min="10505" max="10505" width="4.875" style="3" customWidth="1"/>
    <col min="10506" max="10506" width="20.625" style="3" customWidth="1"/>
    <col min="10507" max="10507" width="18.625" style="3" customWidth="1"/>
    <col min="10508" max="10508" width="4.875" style="3" customWidth="1"/>
    <col min="10509" max="10509" width="26" style="3" customWidth="1"/>
    <col min="10510" max="10510" width="18.625" style="3" customWidth="1"/>
    <col min="10511" max="10511" width="4.875" style="3" customWidth="1"/>
    <col min="10512" max="10512" width="20.625" style="3" customWidth="1"/>
    <col min="10513" max="10513" width="18.625" style="3" customWidth="1"/>
    <col min="10514" max="10514" width="4.875" style="3" customWidth="1"/>
    <col min="10515" max="10515" width="22.875" style="3" customWidth="1"/>
    <col min="10516" max="10516" width="18.625" style="3" customWidth="1"/>
    <col min="10517" max="10518" width="9" style="3"/>
    <col min="10519" max="10519" width="32.5" style="3" customWidth="1"/>
    <col min="10520" max="10757" width="9" style="3"/>
    <col min="10758" max="10758" width="4.875" style="3" customWidth="1"/>
    <col min="10759" max="10759" width="20.625" style="3" customWidth="1"/>
    <col min="10760" max="10760" width="18.625" style="3" customWidth="1"/>
    <col min="10761" max="10761" width="4.875" style="3" customWidth="1"/>
    <col min="10762" max="10762" width="20.625" style="3" customWidth="1"/>
    <col min="10763" max="10763" width="18.625" style="3" customWidth="1"/>
    <col min="10764" max="10764" width="4.875" style="3" customWidth="1"/>
    <col min="10765" max="10765" width="26" style="3" customWidth="1"/>
    <col min="10766" max="10766" width="18.625" style="3" customWidth="1"/>
    <col min="10767" max="10767" width="4.875" style="3" customWidth="1"/>
    <col min="10768" max="10768" width="20.625" style="3" customWidth="1"/>
    <col min="10769" max="10769" width="18.625" style="3" customWidth="1"/>
    <col min="10770" max="10770" width="4.875" style="3" customWidth="1"/>
    <col min="10771" max="10771" width="22.875" style="3" customWidth="1"/>
    <col min="10772" max="10772" width="18.625" style="3" customWidth="1"/>
    <col min="10773" max="10774" width="9" style="3"/>
    <col min="10775" max="10775" width="32.5" style="3" customWidth="1"/>
    <col min="10776" max="11013" width="9" style="3"/>
    <col min="11014" max="11014" width="4.875" style="3" customWidth="1"/>
    <col min="11015" max="11015" width="20.625" style="3" customWidth="1"/>
    <col min="11016" max="11016" width="18.625" style="3" customWidth="1"/>
    <col min="11017" max="11017" width="4.875" style="3" customWidth="1"/>
    <col min="11018" max="11018" width="20.625" style="3" customWidth="1"/>
    <col min="11019" max="11019" width="18.625" style="3" customWidth="1"/>
    <col min="11020" max="11020" width="4.875" style="3" customWidth="1"/>
    <col min="11021" max="11021" width="26" style="3" customWidth="1"/>
    <col min="11022" max="11022" width="18.625" style="3" customWidth="1"/>
    <col min="11023" max="11023" width="4.875" style="3" customWidth="1"/>
    <col min="11024" max="11024" width="20.625" style="3" customWidth="1"/>
    <col min="11025" max="11025" width="18.625" style="3" customWidth="1"/>
    <col min="11026" max="11026" width="4.875" style="3" customWidth="1"/>
    <col min="11027" max="11027" width="22.875" style="3" customWidth="1"/>
    <col min="11028" max="11028" width="18.625" style="3" customWidth="1"/>
    <col min="11029" max="11030" width="9" style="3"/>
    <col min="11031" max="11031" width="32.5" style="3" customWidth="1"/>
    <col min="11032" max="11269" width="9" style="3"/>
    <col min="11270" max="11270" width="4.875" style="3" customWidth="1"/>
    <col min="11271" max="11271" width="20.625" style="3" customWidth="1"/>
    <col min="11272" max="11272" width="18.625" style="3" customWidth="1"/>
    <col min="11273" max="11273" width="4.875" style="3" customWidth="1"/>
    <col min="11274" max="11274" width="20.625" style="3" customWidth="1"/>
    <col min="11275" max="11275" width="18.625" style="3" customWidth="1"/>
    <col min="11276" max="11276" width="4.875" style="3" customWidth="1"/>
    <col min="11277" max="11277" width="26" style="3" customWidth="1"/>
    <col min="11278" max="11278" width="18.625" style="3" customWidth="1"/>
    <col min="11279" max="11279" width="4.875" style="3" customWidth="1"/>
    <col min="11280" max="11280" width="20.625" style="3" customWidth="1"/>
    <col min="11281" max="11281" width="18.625" style="3" customWidth="1"/>
    <col min="11282" max="11282" width="4.875" style="3" customWidth="1"/>
    <col min="11283" max="11283" width="22.875" style="3" customWidth="1"/>
    <col min="11284" max="11284" width="18.625" style="3" customWidth="1"/>
    <col min="11285" max="11286" width="9" style="3"/>
    <col min="11287" max="11287" width="32.5" style="3" customWidth="1"/>
    <col min="11288" max="11525" width="9" style="3"/>
    <col min="11526" max="11526" width="4.875" style="3" customWidth="1"/>
    <col min="11527" max="11527" width="20.625" style="3" customWidth="1"/>
    <col min="11528" max="11528" width="18.625" style="3" customWidth="1"/>
    <col min="11529" max="11529" width="4.875" style="3" customWidth="1"/>
    <col min="11530" max="11530" width="20.625" style="3" customWidth="1"/>
    <col min="11531" max="11531" width="18.625" style="3" customWidth="1"/>
    <col min="11532" max="11532" width="4.875" style="3" customWidth="1"/>
    <col min="11533" max="11533" width="26" style="3" customWidth="1"/>
    <col min="11534" max="11534" width="18.625" style="3" customWidth="1"/>
    <col min="11535" max="11535" width="4.875" style="3" customWidth="1"/>
    <col min="11536" max="11536" width="20.625" style="3" customWidth="1"/>
    <col min="11537" max="11537" width="18.625" style="3" customWidth="1"/>
    <col min="11538" max="11538" width="4.875" style="3" customWidth="1"/>
    <col min="11539" max="11539" width="22.875" style="3" customWidth="1"/>
    <col min="11540" max="11540" width="18.625" style="3" customWidth="1"/>
    <col min="11541" max="11542" width="9" style="3"/>
    <col min="11543" max="11543" width="32.5" style="3" customWidth="1"/>
    <col min="11544" max="11781" width="9" style="3"/>
    <col min="11782" max="11782" width="4.875" style="3" customWidth="1"/>
    <col min="11783" max="11783" width="20.625" style="3" customWidth="1"/>
    <col min="11784" max="11784" width="18.625" style="3" customWidth="1"/>
    <col min="11785" max="11785" width="4.875" style="3" customWidth="1"/>
    <col min="11786" max="11786" width="20.625" style="3" customWidth="1"/>
    <col min="11787" max="11787" width="18.625" style="3" customWidth="1"/>
    <col min="11788" max="11788" width="4.875" style="3" customWidth="1"/>
    <col min="11789" max="11789" width="26" style="3" customWidth="1"/>
    <col min="11790" max="11790" width="18.625" style="3" customWidth="1"/>
    <col min="11791" max="11791" width="4.875" style="3" customWidth="1"/>
    <col min="11792" max="11792" width="20.625" style="3" customWidth="1"/>
    <col min="11793" max="11793" width="18.625" style="3" customWidth="1"/>
    <col min="11794" max="11794" width="4.875" style="3" customWidth="1"/>
    <col min="11795" max="11795" width="22.875" style="3" customWidth="1"/>
    <col min="11796" max="11796" width="18.625" style="3" customWidth="1"/>
    <col min="11797" max="11798" width="9" style="3"/>
    <col min="11799" max="11799" width="32.5" style="3" customWidth="1"/>
    <col min="11800" max="12037" width="9" style="3"/>
    <col min="12038" max="12038" width="4.875" style="3" customWidth="1"/>
    <col min="12039" max="12039" width="20.625" style="3" customWidth="1"/>
    <col min="12040" max="12040" width="18.625" style="3" customWidth="1"/>
    <col min="12041" max="12041" width="4.875" style="3" customWidth="1"/>
    <col min="12042" max="12042" width="20.625" style="3" customWidth="1"/>
    <col min="12043" max="12043" width="18.625" style="3" customWidth="1"/>
    <col min="12044" max="12044" width="4.875" style="3" customWidth="1"/>
    <col min="12045" max="12045" width="26" style="3" customWidth="1"/>
    <col min="12046" max="12046" width="18.625" style="3" customWidth="1"/>
    <col min="12047" max="12047" width="4.875" style="3" customWidth="1"/>
    <col min="12048" max="12048" width="20.625" style="3" customWidth="1"/>
    <col min="12049" max="12049" width="18.625" style="3" customWidth="1"/>
    <col min="12050" max="12050" width="4.875" style="3" customWidth="1"/>
    <col min="12051" max="12051" width="22.875" style="3" customWidth="1"/>
    <col min="12052" max="12052" width="18.625" style="3" customWidth="1"/>
    <col min="12053" max="12054" width="9" style="3"/>
    <col min="12055" max="12055" width="32.5" style="3" customWidth="1"/>
    <col min="12056" max="12293" width="9" style="3"/>
    <col min="12294" max="12294" width="4.875" style="3" customWidth="1"/>
    <col min="12295" max="12295" width="20.625" style="3" customWidth="1"/>
    <col min="12296" max="12296" width="18.625" style="3" customWidth="1"/>
    <col min="12297" max="12297" width="4.875" style="3" customWidth="1"/>
    <col min="12298" max="12298" width="20.625" style="3" customWidth="1"/>
    <col min="12299" max="12299" width="18.625" style="3" customWidth="1"/>
    <col min="12300" max="12300" width="4.875" style="3" customWidth="1"/>
    <col min="12301" max="12301" width="26" style="3" customWidth="1"/>
    <col min="12302" max="12302" width="18.625" style="3" customWidth="1"/>
    <col min="12303" max="12303" width="4.875" style="3" customWidth="1"/>
    <col min="12304" max="12304" width="20.625" style="3" customWidth="1"/>
    <col min="12305" max="12305" width="18.625" style="3" customWidth="1"/>
    <col min="12306" max="12306" width="4.875" style="3" customWidth="1"/>
    <col min="12307" max="12307" width="22.875" style="3" customWidth="1"/>
    <col min="12308" max="12308" width="18.625" style="3" customWidth="1"/>
    <col min="12309" max="12310" width="9" style="3"/>
    <col min="12311" max="12311" width="32.5" style="3" customWidth="1"/>
    <col min="12312" max="12549" width="9" style="3"/>
    <col min="12550" max="12550" width="4.875" style="3" customWidth="1"/>
    <col min="12551" max="12551" width="20.625" style="3" customWidth="1"/>
    <col min="12552" max="12552" width="18.625" style="3" customWidth="1"/>
    <col min="12553" max="12553" width="4.875" style="3" customWidth="1"/>
    <col min="12554" max="12554" width="20.625" style="3" customWidth="1"/>
    <col min="12555" max="12555" width="18.625" style="3" customWidth="1"/>
    <col min="12556" max="12556" width="4.875" style="3" customWidth="1"/>
    <col min="12557" max="12557" width="26" style="3" customWidth="1"/>
    <col min="12558" max="12558" width="18.625" style="3" customWidth="1"/>
    <col min="12559" max="12559" width="4.875" style="3" customWidth="1"/>
    <col min="12560" max="12560" width="20.625" style="3" customWidth="1"/>
    <col min="12561" max="12561" width="18.625" style="3" customWidth="1"/>
    <col min="12562" max="12562" width="4.875" style="3" customWidth="1"/>
    <col min="12563" max="12563" width="22.875" style="3" customWidth="1"/>
    <col min="12564" max="12564" width="18.625" style="3" customWidth="1"/>
    <col min="12565" max="12566" width="9" style="3"/>
    <col min="12567" max="12567" width="32.5" style="3" customWidth="1"/>
    <col min="12568" max="12805" width="9" style="3"/>
    <col min="12806" max="12806" width="4.875" style="3" customWidth="1"/>
    <col min="12807" max="12807" width="20.625" style="3" customWidth="1"/>
    <col min="12808" max="12808" width="18.625" style="3" customWidth="1"/>
    <col min="12809" max="12809" width="4.875" style="3" customWidth="1"/>
    <col min="12810" max="12810" width="20.625" style="3" customWidth="1"/>
    <col min="12811" max="12811" width="18.625" style="3" customWidth="1"/>
    <col min="12812" max="12812" width="4.875" style="3" customWidth="1"/>
    <col min="12813" max="12813" width="26" style="3" customWidth="1"/>
    <col min="12814" max="12814" width="18.625" style="3" customWidth="1"/>
    <col min="12815" max="12815" width="4.875" style="3" customWidth="1"/>
    <col min="12816" max="12816" width="20.625" style="3" customWidth="1"/>
    <col min="12817" max="12817" width="18.625" style="3" customWidth="1"/>
    <col min="12818" max="12818" width="4.875" style="3" customWidth="1"/>
    <col min="12819" max="12819" width="22.875" style="3" customWidth="1"/>
    <col min="12820" max="12820" width="18.625" style="3" customWidth="1"/>
    <col min="12821" max="12822" width="9" style="3"/>
    <col min="12823" max="12823" width="32.5" style="3" customWidth="1"/>
    <col min="12824" max="13061" width="9" style="3"/>
    <col min="13062" max="13062" width="4.875" style="3" customWidth="1"/>
    <col min="13063" max="13063" width="20.625" style="3" customWidth="1"/>
    <col min="13064" max="13064" width="18.625" style="3" customWidth="1"/>
    <col min="13065" max="13065" width="4.875" style="3" customWidth="1"/>
    <col min="13066" max="13066" width="20.625" style="3" customWidth="1"/>
    <col min="13067" max="13067" width="18.625" style="3" customWidth="1"/>
    <col min="13068" max="13068" width="4.875" style="3" customWidth="1"/>
    <col min="13069" max="13069" width="26" style="3" customWidth="1"/>
    <col min="13070" max="13070" width="18.625" style="3" customWidth="1"/>
    <col min="13071" max="13071" width="4.875" style="3" customWidth="1"/>
    <col min="13072" max="13072" width="20.625" style="3" customWidth="1"/>
    <col min="13073" max="13073" width="18.625" style="3" customWidth="1"/>
    <col min="13074" max="13074" width="4.875" style="3" customWidth="1"/>
    <col min="13075" max="13075" width="22.875" style="3" customWidth="1"/>
    <col min="13076" max="13076" width="18.625" style="3" customWidth="1"/>
    <col min="13077" max="13078" width="9" style="3"/>
    <col min="13079" max="13079" width="32.5" style="3" customWidth="1"/>
    <col min="13080" max="13317" width="9" style="3"/>
    <col min="13318" max="13318" width="4.875" style="3" customWidth="1"/>
    <col min="13319" max="13319" width="20.625" style="3" customWidth="1"/>
    <col min="13320" max="13320" width="18.625" style="3" customWidth="1"/>
    <col min="13321" max="13321" width="4.875" style="3" customWidth="1"/>
    <col min="13322" max="13322" width="20.625" style="3" customWidth="1"/>
    <col min="13323" max="13323" width="18.625" style="3" customWidth="1"/>
    <col min="13324" max="13324" width="4.875" style="3" customWidth="1"/>
    <col min="13325" max="13325" width="26" style="3" customWidth="1"/>
    <col min="13326" max="13326" width="18.625" style="3" customWidth="1"/>
    <col min="13327" max="13327" width="4.875" style="3" customWidth="1"/>
    <col min="13328" max="13328" width="20.625" style="3" customWidth="1"/>
    <col min="13329" max="13329" width="18.625" style="3" customWidth="1"/>
    <col min="13330" max="13330" width="4.875" style="3" customWidth="1"/>
    <col min="13331" max="13331" width="22.875" style="3" customWidth="1"/>
    <col min="13332" max="13332" width="18.625" style="3" customWidth="1"/>
    <col min="13333" max="13334" width="9" style="3"/>
    <col min="13335" max="13335" width="32.5" style="3" customWidth="1"/>
    <col min="13336" max="13573" width="9" style="3"/>
    <col min="13574" max="13574" width="4.875" style="3" customWidth="1"/>
    <col min="13575" max="13575" width="20.625" style="3" customWidth="1"/>
    <col min="13576" max="13576" width="18.625" style="3" customWidth="1"/>
    <col min="13577" max="13577" width="4.875" style="3" customWidth="1"/>
    <col min="13578" max="13578" width="20.625" style="3" customWidth="1"/>
    <col min="13579" max="13579" width="18.625" style="3" customWidth="1"/>
    <col min="13580" max="13580" width="4.875" style="3" customWidth="1"/>
    <col min="13581" max="13581" width="26" style="3" customWidth="1"/>
    <col min="13582" max="13582" width="18.625" style="3" customWidth="1"/>
    <col min="13583" max="13583" width="4.875" style="3" customWidth="1"/>
    <col min="13584" max="13584" width="20.625" style="3" customWidth="1"/>
    <col min="13585" max="13585" width="18.625" style="3" customWidth="1"/>
    <col min="13586" max="13586" width="4.875" style="3" customWidth="1"/>
    <col min="13587" max="13587" width="22.875" style="3" customWidth="1"/>
    <col min="13588" max="13588" width="18.625" style="3" customWidth="1"/>
    <col min="13589" max="13590" width="9" style="3"/>
    <col min="13591" max="13591" width="32.5" style="3" customWidth="1"/>
    <col min="13592" max="13829" width="9" style="3"/>
    <col min="13830" max="13830" width="4.875" style="3" customWidth="1"/>
    <col min="13831" max="13831" width="20.625" style="3" customWidth="1"/>
    <col min="13832" max="13832" width="18.625" style="3" customWidth="1"/>
    <col min="13833" max="13833" width="4.875" style="3" customWidth="1"/>
    <col min="13834" max="13834" width="20.625" style="3" customWidth="1"/>
    <col min="13835" max="13835" width="18.625" style="3" customWidth="1"/>
    <col min="13836" max="13836" width="4.875" style="3" customWidth="1"/>
    <col min="13837" max="13837" width="26" style="3" customWidth="1"/>
    <col min="13838" max="13838" width="18.625" style="3" customWidth="1"/>
    <col min="13839" max="13839" width="4.875" style="3" customWidth="1"/>
    <col min="13840" max="13840" width="20.625" style="3" customWidth="1"/>
    <col min="13841" max="13841" width="18.625" style="3" customWidth="1"/>
    <col min="13842" max="13842" width="4.875" style="3" customWidth="1"/>
    <col min="13843" max="13843" width="22.875" style="3" customWidth="1"/>
    <col min="13844" max="13844" width="18.625" style="3" customWidth="1"/>
    <col min="13845" max="13846" width="9" style="3"/>
    <col min="13847" max="13847" width="32.5" style="3" customWidth="1"/>
    <col min="13848" max="14085" width="9" style="3"/>
    <col min="14086" max="14086" width="4.875" style="3" customWidth="1"/>
    <col min="14087" max="14087" width="20.625" style="3" customWidth="1"/>
    <col min="14088" max="14088" width="18.625" style="3" customWidth="1"/>
    <col min="14089" max="14089" width="4.875" style="3" customWidth="1"/>
    <col min="14090" max="14090" width="20.625" style="3" customWidth="1"/>
    <col min="14091" max="14091" width="18.625" style="3" customWidth="1"/>
    <col min="14092" max="14092" width="4.875" style="3" customWidth="1"/>
    <col min="14093" max="14093" width="26" style="3" customWidth="1"/>
    <col min="14094" max="14094" width="18.625" style="3" customWidth="1"/>
    <col min="14095" max="14095" width="4.875" style="3" customWidth="1"/>
    <col min="14096" max="14096" width="20.625" style="3" customWidth="1"/>
    <col min="14097" max="14097" width="18.625" style="3" customWidth="1"/>
    <col min="14098" max="14098" width="4.875" style="3" customWidth="1"/>
    <col min="14099" max="14099" width="22.875" style="3" customWidth="1"/>
    <col min="14100" max="14100" width="18.625" style="3" customWidth="1"/>
    <col min="14101" max="14102" width="9" style="3"/>
    <col min="14103" max="14103" width="32.5" style="3" customWidth="1"/>
    <col min="14104" max="14341" width="9" style="3"/>
    <col min="14342" max="14342" width="4.875" style="3" customWidth="1"/>
    <col min="14343" max="14343" width="20.625" style="3" customWidth="1"/>
    <col min="14344" max="14344" width="18.625" style="3" customWidth="1"/>
    <col min="14345" max="14345" width="4.875" style="3" customWidth="1"/>
    <col min="14346" max="14346" width="20.625" style="3" customWidth="1"/>
    <col min="14347" max="14347" width="18.625" style="3" customWidth="1"/>
    <col min="14348" max="14348" width="4.875" style="3" customWidth="1"/>
    <col min="14349" max="14349" width="26" style="3" customWidth="1"/>
    <col min="14350" max="14350" width="18.625" style="3" customWidth="1"/>
    <col min="14351" max="14351" width="4.875" style="3" customWidth="1"/>
    <col min="14352" max="14352" width="20.625" style="3" customWidth="1"/>
    <col min="14353" max="14353" width="18.625" style="3" customWidth="1"/>
    <col min="14354" max="14354" width="4.875" style="3" customWidth="1"/>
    <col min="14355" max="14355" width="22.875" style="3" customWidth="1"/>
    <col min="14356" max="14356" width="18.625" style="3" customWidth="1"/>
    <col min="14357" max="14358" width="9" style="3"/>
    <col min="14359" max="14359" width="32.5" style="3" customWidth="1"/>
    <col min="14360" max="14597" width="9" style="3"/>
    <col min="14598" max="14598" width="4.875" style="3" customWidth="1"/>
    <col min="14599" max="14599" width="20.625" style="3" customWidth="1"/>
    <col min="14600" max="14600" width="18.625" style="3" customWidth="1"/>
    <col min="14601" max="14601" width="4.875" style="3" customWidth="1"/>
    <col min="14602" max="14602" width="20.625" style="3" customWidth="1"/>
    <col min="14603" max="14603" width="18.625" style="3" customWidth="1"/>
    <col min="14604" max="14604" width="4.875" style="3" customWidth="1"/>
    <col min="14605" max="14605" width="26" style="3" customWidth="1"/>
    <col min="14606" max="14606" width="18.625" style="3" customWidth="1"/>
    <col min="14607" max="14607" width="4.875" style="3" customWidth="1"/>
    <col min="14608" max="14608" width="20.625" style="3" customWidth="1"/>
    <col min="14609" max="14609" width="18.625" style="3" customWidth="1"/>
    <col min="14610" max="14610" width="4.875" style="3" customWidth="1"/>
    <col min="14611" max="14611" width="22.875" style="3" customWidth="1"/>
    <col min="14612" max="14612" width="18.625" style="3" customWidth="1"/>
    <col min="14613" max="14614" width="9" style="3"/>
    <col min="14615" max="14615" width="32.5" style="3" customWidth="1"/>
    <col min="14616" max="14853" width="9" style="3"/>
    <col min="14854" max="14854" width="4.875" style="3" customWidth="1"/>
    <col min="14855" max="14855" width="20.625" style="3" customWidth="1"/>
    <col min="14856" max="14856" width="18.625" style="3" customWidth="1"/>
    <col min="14857" max="14857" width="4.875" style="3" customWidth="1"/>
    <col min="14858" max="14858" width="20.625" style="3" customWidth="1"/>
    <col min="14859" max="14859" width="18.625" style="3" customWidth="1"/>
    <col min="14860" max="14860" width="4.875" style="3" customWidth="1"/>
    <col min="14861" max="14861" width="26" style="3" customWidth="1"/>
    <col min="14862" max="14862" width="18.625" style="3" customWidth="1"/>
    <col min="14863" max="14863" width="4.875" style="3" customWidth="1"/>
    <col min="14864" max="14864" width="20.625" style="3" customWidth="1"/>
    <col min="14865" max="14865" width="18.625" style="3" customWidth="1"/>
    <col min="14866" max="14866" width="4.875" style="3" customWidth="1"/>
    <col min="14867" max="14867" width="22.875" style="3" customWidth="1"/>
    <col min="14868" max="14868" width="18.625" style="3" customWidth="1"/>
    <col min="14869" max="14870" width="9" style="3"/>
    <col min="14871" max="14871" width="32.5" style="3" customWidth="1"/>
    <col min="14872" max="15109" width="9" style="3"/>
    <col min="15110" max="15110" width="4.875" style="3" customWidth="1"/>
    <col min="15111" max="15111" width="20.625" style="3" customWidth="1"/>
    <col min="15112" max="15112" width="18.625" style="3" customWidth="1"/>
    <col min="15113" max="15113" width="4.875" style="3" customWidth="1"/>
    <col min="15114" max="15114" width="20.625" style="3" customWidth="1"/>
    <col min="15115" max="15115" width="18.625" style="3" customWidth="1"/>
    <col min="15116" max="15116" width="4.875" style="3" customWidth="1"/>
    <col min="15117" max="15117" width="26" style="3" customWidth="1"/>
    <col min="15118" max="15118" width="18.625" style="3" customWidth="1"/>
    <col min="15119" max="15119" width="4.875" style="3" customWidth="1"/>
    <col min="15120" max="15120" width="20.625" style="3" customWidth="1"/>
    <col min="15121" max="15121" width="18.625" style="3" customWidth="1"/>
    <col min="15122" max="15122" width="4.875" style="3" customWidth="1"/>
    <col min="15123" max="15123" width="22.875" style="3" customWidth="1"/>
    <col min="15124" max="15124" width="18.625" style="3" customWidth="1"/>
    <col min="15125" max="15126" width="9" style="3"/>
    <col min="15127" max="15127" width="32.5" style="3" customWidth="1"/>
    <col min="15128" max="15365" width="9" style="3"/>
    <col min="15366" max="15366" width="4.875" style="3" customWidth="1"/>
    <col min="15367" max="15367" width="20.625" style="3" customWidth="1"/>
    <col min="15368" max="15368" width="18.625" style="3" customWidth="1"/>
    <col min="15369" max="15369" width="4.875" style="3" customWidth="1"/>
    <col min="15370" max="15370" width="20.625" style="3" customWidth="1"/>
    <col min="15371" max="15371" width="18.625" style="3" customWidth="1"/>
    <col min="15372" max="15372" width="4.875" style="3" customWidth="1"/>
    <col min="15373" max="15373" width="26" style="3" customWidth="1"/>
    <col min="15374" max="15374" width="18.625" style="3" customWidth="1"/>
    <col min="15375" max="15375" width="4.875" style="3" customWidth="1"/>
    <col min="15376" max="15376" width="20.625" style="3" customWidth="1"/>
    <col min="15377" max="15377" width="18.625" style="3" customWidth="1"/>
    <col min="15378" max="15378" width="4.875" style="3" customWidth="1"/>
    <col min="15379" max="15379" width="22.875" style="3" customWidth="1"/>
    <col min="15380" max="15380" width="18.625" style="3" customWidth="1"/>
    <col min="15381" max="15382" width="9" style="3"/>
    <col min="15383" max="15383" width="32.5" style="3" customWidth="1"/>
    <col min="15384" max="15621" width="9" style="3"/>
    <col min="15622" max="15622" width="4.875" style="3" customWidth="1"/>
    <col min="15623" max="15623" width="20.625" style="3" customWidth="1"/>
    <col min="15624" max="15624" width="18.625" style="3" customWidth="1"/>
    <col min="15625" max="15625" width="4.875" style="3" customWidth="1"/>
    <col min="15626" max="15626" width="20.625" style="3" customWidth="1"/>
    <col min="15627" max="15627" width="18.625" style="3" customWidth="1"/>
    <col min="15628" max="15628" width="4.875" style="3" customWidth="1"/>
    <col min="15629" max="15629" width="26" style="3" customWidth="1"/>
    <col min="15630" max="15630" width="18.625" style="3" customWidth="1"/>
    <col min="15631" max="15631" width="4.875" style="3" customWidth="1"/>
    <col min="15632" max="15632" width="20.625" style="3" customWidth="1"/>
    <col min="15633" max="15633" width="18.625" style="3" customWidth="1"/>
    <col min="15634" max="15634" width="4.875" style="3" customWidth="1"/>
    <col min="15635" max="15635" width="22.875" style="3" customWidth="1"/>
    <col min="15636" max="15636" width="18.625" style="3" customWidth="1"/>
    <col min="15637" max="15638" width="9" style="3"/>
    <col min="15639" max="15639" width="32.5" style="3" customWidth="1"/>
    <col min="15640" max="15877" width="9" style="3"/>
    <col min="15878" max="15878" width="4.875" style="3" customWidth="1"/>
    <col min="15879" max="15879" width="20.625" style="3" customWidth="1"/>
    <col min="15880" max="15880" width="18.625" style="3" customWidth="1"/>
    <col min="15881" max="15881" width="4.875" style="3" customWidth="1"/>
    <col min="15882" max="15882" width="20.625" style="3" customWidth="1"/>
    <col min="15883" max="15883" width="18.625" style="3" customWidth="1"/>
    <col min="15884" max="15884" width="4.875" style="3" customWidth="1"/>
    <col min="15885" max="15885" width="26" style="3" customWidth="1"/>
    <col min="15886" max="15886" width="18.625" style="3" customWidth="1"/>
    <col min="15887" max="15887" width="4.875" style="3" customWidth="1"/>
    <col min="15888" max="15888" width="20.625" style="3" customWidth="1"/>
    <col min="15889" max="15889" width="18.625" style="3" customWidth="1"/>
    <col min="15890" max="15890" width="4.875" style="3" customWidth="1"/>
    <col min="15891" max="15891" width="22.875" style="3" customWidth="1"/>
    <col min="15892" max="15892" width="18.625" style="3" customWidth="1"/>
    <col min="15893" max="15894" width="9" style="3"/>
    <col min="15895" max="15895" width="32.5" style="3" customWidth="1"/>
    <col min="15896" max="16133" width="9" style="3"/>
    <col min="16134" max="16134" width="4.875" style="3" customWidth="1"/>
    <col min="16135" max="16135" width="20.625" style="3" customWidth="1"/>
    <col min="16136" max="16136" width="18.625" style="3" customWidth="1"/>
    <col min="16137" max="16137" width="4.875" style="3" customWidth="1"/>
    <col min="16138" max="16138" width="20.625" style="3" customWidth="1"/>
    <col min="16139" max="16139" width="18.625" style="3" customWidth="1"/>
    <col min="16140" max="16140" width="4.875" style="3" customWidth="1"/>
    <col min="16141" max="16141" width="26" style="3" customWidth="1"/>
    <col min="16142" max="16142" width="18.625" style="3" customWidth="1"/>
    <col min="16143" max="16143" width="4.875" style="3" customWidth="1"/>
    <col min="16144" max="16144" width="20.625" style="3" customWidth="1"/>
    <col min="16145" max="16145" width="18.625" style="3" customWidth="1"/>
    <col min="16146" max="16146" width="4.875" style="3" customWidth="1"/>
    <col min="16147" max="16147" width="22.875" style="3" customWidth="1"/>
    <col min="16148" max="16148" width="18.625" style="3" customWidth="1"/>
    <col min="16149" max="16150" width="9" style="3"/>
    <col min="16151" max="16151" width="32.5" style="3" customWidth="1"/>
    <col min="16152" max="16384" width="9" style="3"/>
  </cols>
  <sheetData>
    <row r="1" spans="1:25" ht="39.950000000000003" customHeight="1" thickBot="1">
      <c r="A1" s="376" t="s">
        <v>142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</row>
    <row r="2" spans="1:25" ht="35.1" customHeight="1">
      <c r="A2" s="377"/>
      <c r="B2" s="380">
        <v>42352</v>
      </c>
      <c r="C2" s="381"/>
      <c r="D2" s="382"/>
      <c r="E2" s="383"/>
      <c r="F2" s="386">
        <f>SUM(B2)+1</f>
        <v>42353</v>
      </c>
      <c r="G2" s="387"/>
      <c r="H2" s="388"/>
      <c r="I2" s="383"/>
      <c r="J2" s="389">
        <f>F2+1</f>
        <v>42354</v>
      </c>
      <c r="K2" s="390"/>
      <c r="L2" s="391"/>
      <c r="M2" s="383"/>
      <c r="N2" s="392">
        <f>J2+1</f>
        <v>42355</v>
      </c>
      <c r="O2" s="393"/>
      <c r="P2" s="394"/>
      <c r="Q2" s="383"/>
      <c r="R2" s="395">
        <f>N2+1</f>
        <v>42356</v>
      </c>
      <c r="S2" s="396"/>
      <c r="T2" s="397"/>
    </row>
    <row r="3" spans="1:25" ht="35.1" customHeight="1">
      <c r="A3" s="378"/>
      <c r="B3" s="4" t="s">
        <v>8</v>
      </c>
      <c r="C3" s="4"/>
      <c r="D3" s="5">
        <f>30+2</f>
        <v>32</v>
      </c>
      <c r="E3" s="384"/>
      <c r="F3" s="4" t="s">
        <v>8</v>
      </c>
      <c r="G3" s="4"/>
      <c r="H3" s="5">
        <f>30+2</f>
        <v>32</v>
      </c>
      <c r="I3" s="384"/>
      <c r="J3" s="4" t="s">
        <v>8</v>
      </c>
      <c r="K3" s="4"/>
      <c r="L3" s="5">
        <f>30+2</f>
        <v>32</v>
      </c>
      <c r="M3" s="384"/>
      <c r="N3" s="4" t="s">
        <v>8</v>
      </c>
      <c r="O3" s="4"/>
      <c r="P3" s="5">
        <f>30+2</f>
        <v>32</v>
      </c>
      <c r="Q3" s="384"/>
      <c r="R3" s="4" t="s">
        <v>8</v>
      </c>
      <c r="S3" s="4"/>
      <c r="T3" s="147">
        <v>32</v>
      </c>
    </row>
    <row r="4" spans="1:25" ht="35.1" customHeight="1">
      <c r="A4" s="379"/>
      <c r="B4" s="234" t="s">
        <v>9</v>
      </c>
      <c r="C4" s="234" t="s">
        <v>41</v>
      </c>
      <c r="D4" s="235" t="s">
        <v>10</v>
      </c>
      <c r="E4" s="385"/>
      <c r="F4" s="6" t="s">
        <v>9</v>
      </c>
      <c r="G4" s="6" t="s">
        <v>41</v>
      </c>
      <c r="H4" s="7" t="s">
        <v>10</v>
      </c>
      <c r="I4" s="385"/>
      <c r="J4" s="6" t="s">
        <v>9</v>
      </c>
      <c r="K4" s="6" t="s">
        <v>41</v>
      </c>
      <c r="L4" s="7" t="s">
        <v>10</v>
      </c>
      <c r="M4" s="385"/>
      <c r="N4" s="6" t="s">
        <v>9</v>
      </c>
      <c r="O4" s="6" t="s">
        <v>41</v>
      </c>
      <c r="P4" s="7" t="s">
        <v>10</v>
      </c>
      <c r="Q4" s="385"/>
      <c r="R4" s="6" t="s">
        <v>9</v>
      </c>
      <c r="S4" s="6" t="s">
        <v>41</v>
      </c>
      <c r="T4" s="148" t="s">
        <v>10</v>
      </c>
    </row>
    <row r="5" spans="1:25" ht="35.1" customHeight="1">
      <c r="A5" s="411" t="str">
        <f>'楊心菜單12(幼)'!C23</f>
        <v>冬瓜排骨湯</v>
      </c>
      <c r="B5" s="8" t="s">
        <v>191</v>
      </c>
      <c r="C5" s="17">
        <v>40</v>
      </c>
      <c r="D5" s="177">
        <f>D$3*$C5/1000</f>
        <v>1.28</v>
      </c>
      <c r="E5" s="421" t="str">
        <f>'楊心菜單12(幼)'!C25</f>
        <v>芋香瘦肉粥</v>
      </c>
      <c r="F5" s="17" t="s">
        <v>166</v>
      </c>
      <c r="G5" s="22">
        <v>30</v>
      </c>
      <c r="H5" s="171">
        <f>H$3*$G5/1000</f>
        <v>0.96</v>
      </c>
      <c r="I5" s="403" t="str">
        <f>'楊心菜單12(幼)'!C27</f>
        <v>麻油麵線</v>
      </c>
      <c r="J5" s="8" t="s">
        <v>160</v>
      </c>
      <c r="K5" s="66">
        <v>15</v>
      </c>
      <c r="L5" s="192">
        <v>2</v>
      </c>
      <c r="M5" s="423" t="str">
        <f>'楊心菜單12(幼)'!C29</f>
        <v>炒蘿蔔糕</v>
      </c>
      <c r="N5" s="17" t="s">
        <v>117</v>
      </c>
      <c r="O5" s="8">
        <v>75</v>
      </c>
      <c r="P5" s="165">
        <v>2.4</v>
      </c>
      <c r="Q5" s="426" t="str">
        <f>'楊心菜單12(幼)'!C31</f>
        <v>炒粿仔條</v>
      </c>
      <c r="R5" s="17" t="s">
        <v>165</v>
      </c>
      <c r="S5" s="17">
        <v>62</v>
      </c>
      <c r="T5" s="180">
        <f>T$3*$S5/1000</f>
        <v>1.984</v>
      </c>
    </row>
    <row r="6" spans="1:25" ht="35.1" customHeight="1">
      <c r="A6" s="412"/>
      <c r="B6" s="8" t="s">
        <v>112</v>
      </c>
      <c r="C6" s="17">
        <v>10</v>
      </c>
      <c r="D6" s="177">
        <f>D$3*$C6/1000</f>
        <v>0.32</v>
      </c>
      <c r="E6" s="419"/>
      <c r="F6" s="76" t="s">
        <v>278</v>
      </c>
      <c r="G6" s="22">
        <v>10</v>
      </c>
      <c r="H6" s="171">
        <f>H$3*$G6/1000</f>
        <v>0.32</v>
      </c>
      <c r="I6" s="404"/>
      <c r="J6" s="20" t="s">
        <v>158</v>
      </c>
      <c r="K6" s="17">
        <v>30</v>
      </c>
      <c r="L6" s="177">
        <f>L$3*$K6/1000</f>
        <v>0.96</v>
      </c>
      <c r="M6" s="424"/>
      <c r="N6" s="18" t="s">
        <v>111</v>
      </c>
      <c r="O6" s="8">
        <v>10</v>
      </c>
      <c r="P6" s="165">
        <v>0.32</v>
      </c>
      <c r="Q6" s="427"/>
      <c r="R6" s="17" t="s">
        <v>113</v>
      </c>
      <c r="S6" s="17">
        <v>2</v>
      </c>
      <c r="T6" s="180">
        <f>T$3*$S6/1000</f>
        <v>6.4000000000000001E-2</v>
      </c>
      <c r="W6" s="399"/>
      <c r="X6" s="72"/>
      <c r="Y6" s="82"/>
    </row>
    <row r="7" spans="1:25" ht="35.1" customHeight="1">
      <c r="A7" s="412"/>
      <c r="B7" s="8" t="s">
        <v>113</v>
      </c>
      <c r="C7" s="19">
        <v>5</v>
      </c>
      <c r="D7" s="177">
        <f>D$3*$C7/1000</f>
        <v>0.16</v>
      </c>
      <c r="E7" s="419"/>
      <c r="F7" s="17" t="s">
        <v>100</v>
      </c>
      <c r="G7" s="22"/>
      <c r="H7" s="171" t="s">
        <v>175</v>
      </c>
      <c r="I7" s="404"/>
      <c r="J7" s="20" t="s">
        <v>159</v>
      </c>
      <c r="K7" s="22">
        <v>1</v>
      </c>
      <c r="L7" s="191">
        <f>L$3*$K7/37.5</f>
        <v>0.85333333333333339</v>
      </c>
      <c r="M7" s="424"/>
      <c r="N7" s="8" t="s">
        <v>66</v>
      </c>
      <c r="O7" s="8">
        <v>3</v>
      </c>
      <c r="P7" s="165">
        <v>9.6000000000000002E-2</v>
      </c>
      <c r="Q7" s="427"/>
      <c r="R7" s="19" t="s">
        <v>100</v>
      </c>
      <c r="S7" s="22">
        <v>1</v>
      </c>
      <c r="T7" s="197">
        <f>T$3*$S7/37.5</f>
        <v>0.85333333333333339</v>
      </c>
      <c r="W7" s="399"/>
      <c r="X7" s="89"/>
      <c r="Y7" s="82"/>
    </row>
    <row r="8" spans="1:25" ht="35.1" customHeight="1">
      <c r="A8" s="412"/>
      <c r="B8" s="8" t="s">
        <v>123</v>
      </c>
      <c r="C8" s="17">
        <v>10</v>
      </c>
      <c r="D8" s="177">
        <f>D$3*$C8/1000</f>
        <v>0.32</v>
      </c>
      <c r="E8" s="422"/>
      <c r="F8" s="17" t="s">
        <v>277</v>
      </c>
      <c r="G8" s="22">
        <v>30</v>
      </c>
      <c r="H8" s="171" t="s">
        <v>181</v>
      </c>
      <c r="I8" s="404"/>
      <c r="J8" s="8" t="s">
        <v>161</v>
      </c>
      <c r="K8" s="17"/>
      <c r="L8" s="177" t="s">
        <v>276</v>
      </c>
      <c r="M8" s="424"/>
      <c r="N8" s="101" t="s">
        <v>67</v>
      </c>
      <c r="O8" s="8">
        <v>3</v>
      </c>
      <c r="P8" s="165">
        <v>9.6000000000000002E-2</v>
      </c>
      <c r="Q8" s="427"/>
      <c r="R8" s="116" t="s">
        <v>133</v>
      </c>
      <c r="S8" s="17">
        <v>0.5</v>
      </c>
      <c r="T8" s="197">
        <v>1</v>
      </c>
      <c r="W8" s="399"/>
      <c r="X8" s="89"/>
      <c r="Y8" s="82"/>
    </row>
    <row r="9" spans="1:25" ht="35.1" customHeight="1">
      <c r="A9" s="412"/>
      <c r="B9" s="116" t="s">
        <v>133</v>
      </c>
      <c r="C9" s="17">
        <v>0.5</v>
      </c>
      <c r="D9" s="191">
        <v>1</v>
      </c>
      <c r="E9" s="422"/>
      <c r="F9" s="17" t="s">
        <v>101</v>
      </c>
      <c r="G9" s="11"/>
      <c r="H9" s="171" t="s">
        <v>136</v>
      </c>
      <c r="I9" s="404"/>
      <c r="J9" s="8"/>
      <c r="K9" s="17"/>
      <c r="L9" s="177">
        <f t="shared" ref="L9:L23" si="0">L$3*$K9/1000</f>
        <v>0</v>
      </c>
      <c r="M9" s="424"/>
      <c r="N9" s="11" t="s">
        <v>114</v>
      </c>
      <c r="O9" s="8">
        <v>20</v>
      </c>
      <c r="P9" s="202">
        <v>0.64</v>
      </c>
      <c r="Q9" s="427"/>
      <c r="R9" s="17" t="s">
        <v>134</v>
      </c>
      <c r="S9" s="17">
        <v>0.5</v>
      </c>
      <c r="T9" s="197">
        <v>1</v>
      </c>
      <c r="W9" s="399"/>
      <c r="X9" s="72"/>
      <c r="Y9" s="73"/>
    </row>
    <row r="10" spans="1:25" ht="35.1" customHeight="1">
      <c r="A10" s="412"/>
      <c r="B10" s="17" t="s">
        <v>134</v>
      </c>
      <c r="C10" s="17">
        <v>0.5</v>
      </c>
      <c r="D10" s="191">
        <v>1</v>
      </c>
      <c r="E10" s="422"/>
      <c r="F10" s="10"/>
      <c r="G10" s="17"/>
      <c r="H10" s="177">
        <f t="shared" ref="H10:H23" si="1">H$3*$G10/1000</f>
        <v>0</v>
      </c>
      <c r="I10" s="404"/>
      <c r="J10" s="8"/>
      <c r="K10" s="17"/>
      <c r="L10" s="177">
        <f t="shared" si="0"/>
        <v>0</v>
      </c>
      <c r="M10" s="424"/>
      <c r="N10" s="10"/>
      <c r="O10" s="17"/>
      <c r="P10" s="177">
        <f t="shared" ref="P10:P23" si="2">P$3*$O10/1000</f>
        <v>0</v>
      </c>
      <c r="Q10" s="404"/>
      <c r="R10" s="17" t="s">
        <v>104</v>
      </c>
      <c r="S10" s="17">
        <v>2</v>
      </c>
      <c r="T10" s="180">
        <f>T$3*$S10/1000</f>
        <v>6.4000000000000001E-2</v>
      </c>
      <c r="W10" s="399"/>
      <c r="X10" s="72"/>
      <c r="Y10" s="82"/>
    </row>
    <row r="11" spans="1:25" ht="35.1" customHeight="1">
      <c r="A11" s="412"/>
      <c r="B11" s="65"/>
      <c r="C11" s="65"/>
      <c r="D11" s="177">
        <f t="shared" ref="D11:D23" si="3">D$3*$C11/1000</f>
        <v>0</v>
      </c>
      <c r="E11" s="419"/>
      <c r="F11" s="16"/>
      <c r="G11" s="65"/>
      <c r="H11" s="177">
        <f t="shared" si="1"/>
        <v>0</v>
      </c>
      <c r="I11" s="404"/>
      <c r="J11" s="10"/>
      <c r="K11" s="65"/>
      <c r="L11" s="177">
        <f t="shared" si="0"/>
        <v>0</v>
      </c>
      <c r="M11" s="424"/>
      <c r="N11" s="8"/>
      <c r="O11" s="65"/>
      <c r="P11" s="177">
        <f t="shared" si="2"/>
        <v>0</v>
      </c>
      <c r="Q11" s="404"/>
      <c r="R11" s="119" t="s">
        <v>151</v>
      </c>
      <c r="S11" s="65">
        <v>20</v>
      </c>
      <c r="T11" s="180">
        <f>T$3*$S11/1000</f>
        <v>0.64</v>
      </c>
      <c r="W11" s="399"/>
      <c r="X11" s="72"/>
      <c r="Y11" s="82"/>
    </row>
    <row r="12" spans="1:25" ht="35.1" customHeight="1">
      <c r="A12" s="412"/>
      <c r="B12" s="17"/>
      <c r="C12" s="17"/>
      <c r="D12" s="177">
        <f t="shared" si="3"/>
        <v>0</v>
      </c>
      <c r="E12" s="419"/>
      <c r="F12" s="8"/>
      <c r="G12" s="17"/>
      <c r="H12" s="177">
        <f t="shared" si="1"/>
        <v>0</v>
      </c>
      <c r="I12" s="404"/>
      <c r="J12" s="8"/>
      <c r="K12" s="17"/>
      <c r="L12" s="177">
        <f t="shared" si="0"/>
        <v>0</v>
      </c>
      <c r="M12" s="424"/>
      <c r="N12" s="11"/>
      <c r="O12" s="17"/>
      <c r="P12" s="177">
        <f t="shared" si="2"/>
        <v>0</v>
      </c>
      <c r="Q12" s="404"/>
      <c r="R12" s="8" t="s">
        <v>123</v>
      </c>
      <c r="S12" s="17">
        <v>10</v>
      </c>
      <c r="T12" s="180">
        <f>T$3*$S12/1000</f>
        <v>0.32</v>
      </c>
      <c r="W12" s="399"/>
      <c r="X12" s="74"/>
      <c r="Y12" s="74"/>
    </row>
    <row r="13" spans="1:25" ht="35.1" customHeight="1">
      <c r="A13" s="412"/>
      <c r="B13" s="8"/>
      <c r="C13" s="8"/>
      <c r="D13" s="177">
        <f t="shared" si="3"/>
        <v>0</v>
      </c>
      <c r="E13" s="419"/>
      <c r="F13" s="8"/>
      <c r="G13" s="8"/>
      <c r="H13" s="177">
        <f t="shared" si="1"/>
        <v>0</v>
      </c>
      <c r="I13" s="404"/>
      <c r="J13" s="8"/>
      <c r="K13" s="8"/>
      <c r="L13" s="177">
        <f t="shared" si="0"/>
        <v>0</v>
      </c>
      <c r="M13" s="424"/>
      <c r="N13" s="12"/>
      <c r="O13" s="8"/>
      <c r="P13" s="177">
        <f t="shared" si="2"/>
        <v>0</v>
      </c>
      <c r="Q13" s="404"/>
      <c r="R13" s="101"/>
      <c r="S13" s="8"/>
      <c r="T13" s="180">
        <f t="shared" ref="T13:T23" si="4">T$3*$S13/1000</f>
        <v>0</v>
      </c>
      <c r="W13" s="399"/>
      <c r="X13" s="72"/>
      <c r="Y13" s="73"/>
    </row>
    <row r="14" spans="1:25" ht="35.1" customHeight="1" thickBot="1">
      <c r="A14" s="413"/>
      <c r="B14" s="149"/>
      <c r="C14" s="163">
        <f>SUM(C5:C13)</f>
        <v>66</v>
      </c>
      <c r="D14" s="178"/>
      <c r="E14" s="420"/>
      <c r="F14" s="149"/>
      <c r="G14" s="163">
        <f>SUM(G5:G13)</f>
        <v>70</v>
      </c>
      <c r="H14" s="178"/>
      <c r="I14" s="405"/>
      <c r="J14" s="149"/>
      <c r="K14" s="163">
        <f>SUM(K5:K13)</f>
        <v>46</v>
      </c>
      <c r="L14" s="178"/>
      <c r="M14" s="425"/>
      <c r="N14" s="157"/>
      <c r="O14" s="163">
        <f>SUM(O5:O13)</f>
        <v>111</v>
      </c>
      <c r="P14" s="178"/>
      <c r="Q14" s="405"/>
      <c r="R14" s="160"/>
      <c r="S14" s="163">
        <f>SUM(S5:S13)</f>
        <v>98</v>
      </c>
      <c r="T14" s="181"/>
      <c r="W14" s="399"/>
      <c r="X14" s="72"/>
      <c r="Y14" s="73"/>
    </row>
    <row r="15" spans="1:25" ht="35.1" customHeight="1">
      <c r="A15" s="417" t="str">
        <f>'楊心菜單12(幼)'!L23</f>
        <v>鍋燒麵</v>
      </c>
      <c r="B15" s="152" t="s">
        <v>226</v>
      </c>
      <c r="C15" s="152"/>
      <c r="D15" s="179" t="s">
        <v>272</v>
      </c>
      <c r="E15" s="418" t="str">
        <f>'楊心菜單12(幼)'!L25</f>
        <v>關東煮</v>
      </c>
      <c r="F15" s="152" t="s">
        <v>152</v>
      </c>
      <c r="G15" s="152">
        <v>30</v>
      </c>
      <c r="H15" s="179">
        <f>H$3*$G15/1000</f>
        <v>0.96</v>
      </c>
      <c r="I15" s="410" t="str">
        <f>'楊心菜單12(幼)'!L27</f>
        <v>水果拼盤</v>
      </c>
      <c r="J15" s="153" t="s">
        <v>107</v>
      </c>
      <c r="K15" s="152"/>
      <c r="L15" s="179">
        <v>2</v>
      </c>
      <c r="M15" s="410" t="str">
        <f>'楊心菜單12(幼)'!L29</f>
        <v>米苔目甜湯</v>
      </c>
      <c r="N15" s="152" t="s">
        <v>163</v>
      </c>
      <c r="O15" s="152">
        <v>46</v>
      </c>
      <c r="P15" s="179">
        <f>P$3*$O15/1000</f>
        <v>1.472</v>
      </c>
      <c r="Q15" s="418" t="str">
        <f>'楊心菜單12(幼)'!L31</f>
        <v>杯子蛋糕+鮮奶</v>
      </c>
      <c r="R15" s="152" t="s">
        <v>229</v>
      </c>
      <c r="S15" s="152">
        <v>55</v>
      </c>
      <c r="T15" s="182">
        <f>T$3*$S15/1000</f>
        <v>1.76</v>
      </c>
      <c r="W15" s="399"/>
      <c r="X15" s="72"/>
      <c r="Y15" s="73"/>
    </row>
    <row r="16" spans="1:25" ht="35.1" customHeight="1">
      <c r="A16" s="412"/>
      <c r="B16" s="17" t="s">
        <v>200</v>
      </c>
      <c r="C16" s="17">
        <v>40</v>
      </c>
      <c r="D16" s="177">
        <f>D$3*$C16/1000</f>
        <v>1.28</v>
      </c>
      <c r="E16" s="419"/>
      <c r="F16" s="17" t="s">
        <v>153</v>
      </c>
      <c r="G16" s="17">
        <v>30</v>
      </c>
      <c r="H16" s="177">
        <f>H$3*$G16/1000</f>
        <v>0.96</v>
      </c>
      <c r="I16" s="404"/>
      <c r="J16" s="8" t="s">
        <v>162</v>
      </c>
      <c r="K16" s="17"/>
      <c r="L16" s="177">
        <v>2</v>
      </c>
      <c r="M16" s="404"/>
      <c r="N16" s="17" t="s">
        <v>164</v>
      </c>
      <c r="O16" s="17">
        <v>10</v>
      </c>
      <c r="P16" s="177">
        <f>P$3*$O16/1000</f>
        <v>0.32</v>
      </c>
      <c r="Q16" s="419"/>
      <c r="R16" s="18" t="s">
        <v>259</v>
      </c>
      <c r="S16" s="17">
        <v>12</v>
      </c>
      <c r="T16" s="180">
        <f>T$3*$S16/1000</f>
        <v>0.38400000000000001</v>
      </c>
    </row>
    <row r="17" spans="1:20" ht="35.1" customHeight="1">
      <c r="A17" s="412"/>
      <c r="B17" s="19" t="s">
        <v>227</v>
      </c>
      <c r="C17" s="19">
        <v>30</v>
      </c>
      <c r="D17" s="177">
        <f>D$3*$C17/1000</f>
        <v>0.96</v>
      </c>
      <c r="E17" s="419"/>
      <c r="F17" s="19" t="s">
        <v>146</v>
      </c>
      <c r="G17" s="19">
        <v>20</v>
      </c>
      <c r="H17" s="177">
        <f>H$3*$G17/1000</f>
        <v>0.64</v>
      </c>
      <c r="I17" s="404"/>
      <c r="J17" s="8" t="s">
        <v>129</v>
      </c>
      <c r="K17" s="19"/>
      <c r="L17" s="177">
        <v>2</v>
      </c>
      <c r="M17" s="404"/>
      <c r="N17" s="17" t="s">
        <v>110</v>
      </c>
      <c r="O17" s="19"/>
      <c r="P17" s="177" t="s">
        <v>273</v>
      </c>
      <c r="Q17" s="419"/>
      <c r="R17" s="18" t="s">
        <v>230</v>
      </c>
      <c r="S17" s="19">
        <v>5</v>
      </c>
      <c r="T17" s="180">
        <f>T$3*$S17/1000</f>
        <v>0.16</v>
      </c>
    </row>
    <row r="18" spans="1:20" ht="35.1" customHeight="1">
      <c r="A18" s="412"/>
      <c r="B18" s="17"/>
      <c r="C18" s="17"/>
      <c r="D18" s="177">
        <f t="shared" si="3"/>
        <v>0</v>
      </c>
      <c r="E18" s="419"/>
      <c r="F18" s="17" t="s">
        <v>105</v>
      </c>
      <c r="G18" s="17">
        <v>5</v>
      </c>
      <c r="H18" s="177">
        <f>H$3*$G18/1000</f>
        <v>0.16</v>
      </c>
      <c r="I18" s="404"/>
      <c r="J18" s="8"/>
      <c r="K18" s="17"/>
      <c r="L18" s="177">
        <f t="shared" si="0"/>
        <v>0</v>
      </c>
      <c r="M18" s="404"/>
      <c r="N18" s="17"/>
      <c r="O18" s="17"/>
      <c r="P18" s="177">
        <f t="shared" si="2"/>
        <v>0</v>
      </c>
      <c r="Q18" s="419"/>
      <c r="R18" s="19" t="s">
        <v>223</v>
      </c>
      <c r="S18" s="17">
        <v>3</v>
      </c>
      <c r="T18" s="180">
        <f>T$3*$S18/1000</f>
        <v>9.6000000000000002E-2</v>
      </c>
    </row>
    <row r="19" spans="1:20" ht="35.1" customHeight="1">
      <c r="A19" s="412"/>
      <c r="B19" s="196" t="s">
        <v>228</v>
      </c>
      <c r="C19" s="13"/>
      <c r="D19" s="177" t="s">
        <v>225</v>
      </c>
      <c r="E19" s="419"/>
      <c r="F19" s="196" t="s">
        <v>274</v>
      </c>
      <c r="G19" s="13"/>
      <c r="H19" s="177" t="s">
        <v>275</v>
      </c>
      <c r="I19" s="404"/>
      <c r="J19" s="8"/>
      <c r="K19" s="13"/>
      <c r="L19" s="177">
        <f t="shared" si="0"/>
        <v>0</v>
      </c>
      <c r="M19" s="404"/>
      <c r="N19" s="17"/>
      <c r="O19" s="13"/>
      <c r="P19" s="177">
        <f t="shared" si="2"/>
        <v>0</v>
      </c>
      <c r="Q19" s="419"/>
      <c r="R19" s="17" t="s">
        <v>231</v>
      </c>
      <c r="S19" s="13">
        <v>1</v>
      </c>
      <c r="T19" s="197">
        <f>T$3*$S19/37.5</f>
        <v>0.85333333333333339</v>
      </c>
    </row>
    <row r="20" spans="1:20" ht="35.1" customHeight="1">
      <c r="A20" s="412"/>
      <c r="B20" s="8"/>
      <c r="C20" s="8"/>
      <c r="D20" s="177">
        <f t="shared" si="3"/>
        <v>0</v>
      </c>
      <c r="E20" s="419"/>
      <c r="F20" s="17"/>
      <c r="G20" s="17"/>
      <c r="H20" s="191"/>
      <c r="I20" s="427"/>
      <c r="J20" s="8"/>
      <c r="K20" s="8"/>
      <c r="L20" s="177">
        <f t="shared" si="0"/>
        <v>0</v>
      </c>
      <c r="M20" s="404"/>
      <c r="N20" s="17"/>
      <c r="O20" s="8"/>
      <c r="P20" s="177">
        <f t="shared" si="2"/>
        <v>0</v>
      </c>
      <c r="Q20" s="419"/>
      <c r="R20" s="17" t="s">
        <v>232</v>
      </c>
      <c r="S20" s="8">
        <v>10</v>
      </c>
      <c r="T20" s="180">
        <f>T$3*$S20/1000</f>
        <v>0.32</v>
      </c>
    </row>
    <row r="21" spans="1:20" ht="35.1" customHeight="1">
      <c r="A21" s="412"/>
      <c r="B21" s="8"/>
      <c r="C21" s="8"/>
      <c r="D21" s="177">
        <f t="shared" si="3"/>
        <v>0</v>
      </c>
      <c r="E21" s="419"/>
      <c r="F21" s="10"/>
      <c r="G21" s="8"/>
      <c r="H21" s="177">
        <f t="shared" si="1"/>
        <v>0</v>
      </c>
      <c r="I21" s="404"/>
      <c r="J21" s="8"/>
      <c r="K21" s="8"/>
      <c r="L21" s="177">
        <f t="shared" si="0"/>
        <v>0</v>
      </c>
      <c r="M21" s="404"/>
      <c r="N21" s="10"/>
      <c r="O21" s="8"/>
      <c r="P21" s="177">
        <f t="shared" si="2"/>
        <v>0</v>
      </c>
      <c r="Q21" s="419"/>
      <c r="R21" s="8"/>
      <c r="S21" s="8"/>
      <c r="T21" s="180">
        <f t="shared" si="4"/>
        <v>0</v>
      </c>
    </row>
    <row r="22" spans="1:20" ht="35.1" customHeight="1">
      <c r="A22" s="412"/>
      <c r="B22" s="8"/>
      <c r="C22" s="8"/>
      <c r="D22" s="177">
        <f t="shared" si="3"/>
        <v>0</v>
      </c>
      <c r="E22" s="419"/>
      <c r="F22" s="10"/>
      <c r="G22" s="8"/>
      <c r="H22" s="177">
        <f t="shared" si="1"/>
        <v>0</v>
      </c>
      <c r="I22" s="404"/>
      <c r="J22" s="8"/>
      <c r="K22" s="8"/>
      <c r="L22" s="177">
        <f t="shared" si="0"/>
        <v>0</v>
      </c>
      <c r="M22" s="404"/>
      <c r="N22" s="10"/>
      <c r="O22" s="8"/>
      <c r="P22" s="177">
        <f t="shared" si="2"/>
        <v>0</v>
      </c>
      <c r="Q22" s="419"/>
      <c r="R22" s="8"/>
      <c r="S22" s="8"/>
      <c r="T22" s="180">
        <f t="shared" si="4"/>
        <v>0</v>
      </c>
    </row>
    <row r="23" spans="1:20" ht="35.1" customHeight="1">
      <c r="A23" s="412"/>
      <c r="B23" s="8"/>
      <c r="C23" s="8"/>
      <c r="D23" s="177">
        <f t="shared" si="3"/>
        <v>0</v>
      </c>
      <c r="E23" s="419"/>
      <c r="F23" s="8"/>
      <c r="G23" s="8"/>
      <c r="H23" s="177">
        <f t="shared" si="1"/>
        <v>0</v>
      </c>
      <c r="I23" s="404"/>
      <c r="J23" s="8"/>
      <c r="K23" s="8"/>
      <c r="L23" s="177">
        <f t="shared" si="0"/>
        <v>0</v>
      </c>
      <c r="M23" s="404"/>
      <c r="N23" s="10"/>
      <c r="O23" s="8"/>
      <c r="P23" s="177">
        <f t="shared" si="2"/>
        <v>0</v>
      </c>
      <c r="Q23" s="419"/>
      <c r="R23" s="8"/>
      <c r="S23" s="8"/>
      <c r="T23" s="180">
        <f t="shared" si="4"/>
        <v>0</v>
      </c>
    </row>
    <row r="24" spans="1:20" ht="35.1" customHeight="1" thickBot="1">
      <c r="A24" s="413"/>
      <c r="B24" s="149"/>
      <c r="C24" s="163">
        <f>SUM(C15:C23)</f>
        <v>70</v>
      </c>
      <c r="D24" s="178"/>
      <c r="E24" s="420"/>
      <c r="F24" s="149"/>
      <c r="G24" s="163">
        <f>SUM(G15:G23)</f>
        <v>85</v>
      </c>
      <c r="H24" s="178"/>
      <c r="I24" s="405"/>
      <c r="J24" s="149"/>
      <c r="K24" s="163">
        <f>SUM(K15:K23)</f>
        <v>0</v>
      </c>
      <c r="L24" s="178"/>
      <c r="M24" s="405"/>
      <c r="N24" s="150"/>
      <c r="O24" s="163">
        <f>SUM(O15:O23)</f>
        <v>56</v>
      </c>
      <c r="P24" s="178"/>
      <c r="Q24" s="420"/>
      <c r="R24" s="149"/>
      <c r="S24" s="163">
        <f>SUM(S15:S23)</f>
        <v>86</v>
      </c>
      <c r="T24" s="181"/>
    </row>
    <row r="25" spans="1:20" ht="35.1" customHeight="1">
      <c r="B25" s="14" t="s">
        <v>11</v>
      </c>
      <c r="C25" s="14"/>
      <c r="D25" s="14"/>
      <c r="E25" s="14"/>
      <c r="F25" s="14"/>
      <c r="G25" s="14"/>
      <c r="H25" s="145" t="s">
        <v>12</v>
      </c>
      <c r="I25" s="146"/>
      <c r="J25" s="14"/>
      <c r="K25" s="14"/>
      <c r="L25" s="14"/>
      <c r="M25" s="14" t="s">
        <v>13</v>
      </c>
      <c r="N25" s="15"/>
      <c r="O25" s="14"/>
      <c r="P25" s="14"/>
      <c r="Q25" s="14" t="s">
        <v>14</v>
      </c>
      <c r="R25" s="14"/>
      <c r="S25" s="14"/>
      <c r="T25" s="14"/>
    </row>
  </sheetData>
  <mergeCells count="22">
    <mergeCell ref="W6:W15"/>
    <mergeCell ref="A5:A14"/>
    <mergeCell ref="E5:E14"/>
    <mergeCell ref="I5:I14"/>
    <mergeCell ref="M5:M14"/>
    <mergeCell ref="Q5:Q14"/>
    <mergeCell ref="A15:A24"/>
    <mergeCell ref="E15:E24"/>
    <mergeCell ref="I15:I24"/>
    <mergeCell ref="Q15:Q24"/>
    <mergeCell ref="M15:M24"/>
    <mergeCell ref="A1:T1"/>
    <mergeCell ref="A2:A4"/>
    <mergeCell ref="B2:D2"/>
    <mergeCell ref="E2:E4"/>
    <mergeCell ref="F2:H2"/>
    <mergeCell ref="I2:I4"/>
    <mergeCell ref="J2:L2"/>
    <mergeCell ref="M2:M4"/>
    <mergeCell ref="N2:P2"/>
    <mergeCell ref="Q2:Q4"/>
    <mergeCell ref="R2:T2"/>
  </mergeCells>
  <phoneticPr fontId="3" type="noConversion"/>
  <printOptions horizontalCentered="1" verticalCentered="1"/>
  <pageMargins left="0" right="0" top="0" bottom="0" header="0.51181102362204722" footer="0.51181102362204722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view="pageBreakPreview" topLeftCell="A7" zoomScale="68" zoomScaleNormal="50" zoomScaleSheetLayoutView="68" workbookViewId="0">
      <selection activeCell="M17" sqref="M17"/>
    </sheetView>
  </sheetViews>
  <sheetFormatPr defaultRowHeight="35.1" customHeight="1"/>
  <cols>
    <col min="1" max="2" width="4.875" style="3" customWidth="1"/>
    <col min="3" max="3" width="20.625" style="3" customWidth="1"/>
    <col min="4" max="4" width="7" style="3" hidden="1" customWidth="1"/>
    <col min="5" max="5" width="18.625" style="3" customWidth="1"/>
    <col min="6" max="7" width="4.875" style="3" customWidth="1"/>
    <col min="8" max="8" width="20.625" style="3" customWidth="1"/>
    <col min="9" max="9" width="7" style="3" customWidth="1"/>
    <col min="10" max="10" width="18.625" style="3" customWidth="1"/>
    <col min="11" max="12" width="4.875" style="3" customWidth="1"/>
    <col min="13" max="13" width="26" style="3" customWidth="1"/>
    <col min="14" max="14" width="7" style="3" hidden="1" customWidth="1"/>
    <col min="15" max="15" width="18.625" style="3" customWidth="1"/>
    <col min="16" max="17" width="4.875" style="3" customWidth="1"/>
    <col min="18" max="18" width="27" style="3" customWidth="1"/>
    <col min="19" max="19" width="7" style="3" hidden="1" customWidth="1"/>
    <col min="20" max="20" width="18.625" style="3" customWidth="1"/>
    <col min="21" max="22" width="4.875" style="3" customWidth="1"/>
    <col min="23" max="23" width="22.875" style="3" customWidth="1"/>
    <col min="24" max="24" width="7" style="3" hidden="1" customWidth="1"/>
    <col min="25" max="25" width="18.625" style="3" customWidth="1"/>
    <col min="26" max="263" width="9" style="3"/>
    <col min="264" max="264" width="4.875" style="3" customWidth="1"/>
    <col min="265" max="265" width="20.625" style="3" customWidth="1"/>
    <col min="266" max="266" width="18.625" style="3" customWidth="1"/>
    <col min="267" max="267" width="4.875" style="3" customWidth="1"/>
    <col min="268" max="268" width="20.625" style="3" customWidth="1"/>
    <col min="269" max="269" width="18.625" style="3" customWidth="1"/>
    <col min="270" max="270" width="4.875" style="3" customWidth="1"/>
    <col min="271" max="271" width="26" style="3" customWidth="1"/>
    <col min="272" max="272" width="18.625" style="3" customWidth="1"/>
    <col min="273" max="273" width="4.875" style="3" customWidth="1"/>
    <col min="274" max="274" width="20.625" style="3" customWidth="1"/>
    <col min="275" max="275" width="18.625" style="3" customWidth="1"/>
    <col min="276" max="276" width="4.875" style="3" customWidth="1"/>
    <col min="277" max="277" width="22.875" style="3" customWidth="1"/>
    <col min="278" max="278" width="18.625" style="3" customWidth="1"/>
    <col min="279" max="280" width="9" style="3"/>
    <col min="281" max="281" width="32.5" style="3" customWidth="1"/>
    <col min="282" max="519" width="9" style="3"/>
    <col min="520" max="520" width="4.875" style="3" customWidth="1"/>
    <col min="521" max="521" width="20.625" style="3" customWidth="1"/>
    <col min="522" max="522" width="18.625" style="3" customWidth="1"/>
    <col min="523" max="523" width="4.875" style="3" customWidth="1"/>
    <col min="524" max="524" width="20.625" style="3" customWidth="1"/>
    <col min="525" max="525" width="18.625" style="3" customWidth="1"/>
    <col min="526" max="526" width="4.875" style="3" customWidth="1"/>
    <col min="527" max="527" width="26" style="3" customWidth="1"/>
    <col min="528" max="528" width="18.625" style="3" customWidth="1"/>
    <col min="529" max="529" width="4.875" style="3" customWidth="1"/>
    <col min="530" max="530" width="20.625" style="3" customWidth="1"/>
    <col min="531" max="531" width="18.625" style="3" customWidth="1"/>
    <col min="532" max="532" width="4.875" style="3" customWidth="1"/>
    <col min="533" max="533" width="22.875" style="3" customWidth="1"/>
    <col min="534" max="534" width="18.625" style="3" customWidth="1"/>
    <col min="535" max="536" width="9" style="3"/>
    <col min="537" max="537" width="32.5" style="3" customWidth="1"/>
    <col min="538" max="775" width="9" style="3"/>
    <col min="776" max="776" width="4.875" style="3" customWidth="1"/>
    <col min="777" max="777" width="20.625" style="3" customWidth="1"/>
    <col min="778" max="778" width="18.625" style="3" customWidth="1"/>
    <col min="779" max="779" width="4.875" style="3" customWidth="1"/>
    <col min="780" max="780" width="20.625" style="3" customWidth="1"/>
    <col min="781" max="781" width="18.625" style="3" customWidth="1"/>
    <col min="782" max="782" width="4.875" style="3" customWidth="1"/>
    <col min="783" max="783" width="26" style="3" customWidth="1"/>
    <col min="784" max="784" width="18.625" style="3" customWidth="1"/>
    <col min="785" max="785" width="4.875" style="3" customWidth="1"/>
    <col min="786" max="786" width="20.625" style="3" customWidth="1"/>
    <col min="787" max="787" width="18.625" style="3" customWidth="1"/>
    <col min="788" max="788" width="4.875" style="3" customWidth="1"/>
    <col min="789" max="789" width="22.875" style="3" customWidth="1"/>
    <col min="790" max="790" width="18.625" style="3" customWidth="1"/>
    <col min="791" max="792" width="9" style="3"/>
    <col min="793" max="793" width="32.5" style="3" customWidth="1"/>
    <col min="794" max="1031" width="9" style="3"/>
    <col min="1032" max="1032" width="4.875" style="3" customWidth="1"/>
    <col min="1033" max="1033" width="20.625" style="3" customWidth="1"/>
    <col min="1034" max="1034" width="18.625" style="3" customWidth="1"/>
    <col min="1035" max="1035" width="4.875" style="3" customWidth="1"/>
    <col min="1036" max="1036" width="20.625" style="3" customWidth="1"/>
    <col min="1037" max="1037" width="18.625" style="3" customWidth="1"/>
    <col min="1038" max="1038" width="4.875" style="3" customWidth="1"/>
    <col min="1039" max="1039" width="26" style="3" customWidth="1"/>
    <col min="1040" max="1040" width="18.625" style="3" customWidth="1"/>
    <col min="1041" max="1041" width="4.875" style="3" customWidth="1"/>
    <col min="1042" max="1042" width="20.625" style="3" customWidth="1"/>
    <col min="1043" max="1043" width="18.625" style="3" customWidth="1"/>
    <col min="1044" max="1044" width="4.875" style="3" customWidth="1"/>
    <col min="1045" max="1045" width="22.875" style="3" customWidth="1"/>
    <col min="1046" max="1046" width="18.625" style="3" customWidth="1"/>
    <col min="1047" max="1048" width="9" style="3"/>
    <col min="1049" max="1049" width="32.5" style="3" customWidth="1"/>
    <col min="1050" max="1287" width="9" style="3"/>
    <col min="1288" max="1288" width="4.875" style="3" customWidth="1"/>
    <col min="1289" max="1289" width="20.625" style="3" customWidth="1"/>
    <col min="1290" max="1290" width="18.625" style="3" customWidth="1"/>
    <col min="1291" max="1291" width="4.875" style="3" customWidth="1"/>
    <col min="1292" max="1292" width="20.625" style="3" customWidth="1"/>
    <col min="1293" max="1293" width="18.625" style="3" customWidth="1"/>
    <col min="1294" max="1294" width="4.875" style="3" customWidth="1"/>
    <col min="1295" max="1295" width="26" style="3" customWidth="1"/>
    <col min="1296" max="1296" width="18.625" style="3" customWidth="1"/>
    <col min="1297" max="1297" width="4.875" style="3" customWidth="1"/>
    <col min="1298" max="1298" width="20.625" style="3" customWidth="1"/>
    <col min="1299" max="1299" width="18.625" style="3" customWidth="1"/>
    <col min="1300" max="1300" width="4.875" style="3" customWidth="1"/>
    <col min="1301" max="1301" width="22.875" style="3" customWidth="1"/>
    <col min="1302" max="1302" width="18.625" style="3" customWidth="1"/>
    <col min="1303" max="1304" width="9" style="3"/>
    <col min="1305" max="1305" width="32.5" style="3" customWidth="1"/>
    <col min="1306" max="1543" width="9" style="3"/>
    <col min="1544" max="1544" width="4.875" style="3" customWidth="1"/>
    <col min="1545" max="1545" width="20.625" style="3" customWidth="1"/>
    <col min="1546" max="1546" width="18.625" style="3" customWidth="1"/>
    <col min="1547" max="1547" width="4.875" style="3" customWidth="1"/>
    <col min="1548" max="1548" width="20.625" style="3" customWidth="1"/>
    <col min="1549" max="1549" width="18.625" style="3" customWidth="1"/>
    <col min="1550" max="1550" width="4.875" style="3" customWidth="1"/>
    <col min="1551" max="1551" width="26" style="3" customWidth="1"/>
    <col min="1552" max="1552" width="18.625" style="3" customWidth="1"/>
    <col min="1553" max="1553" width="4.875" style="3" customWidth="1"/>
    <col min="1554" max="1554" width="20.625" style="3" customWidth="1"/>
    <col min="1555" max="1555" width="18.625" style="3" customWidth="1"/>
    <col min="1556" max="1556" width="4.875" style="3" customWidth="1"/>
    <col min="1557" max="1557" width="22.875" style="3" customWidth="1"/>
    <col min="1558" max="1558" width="18.625" style="3" customWidth="1"/>
    <col min="1559" max="1560" width="9" style="3"/>
    <col min="1561" max="1561" width="32.5" style="3" customWidth="1"/>
    <col min="1562" max="1799" width="9" style="3"/>
    <col min="1800" max="1800" width="4.875" style="3" customWidth="1"/>
    <col min="1801" max="1801" width="20.625" style="3" customWidth="1"/>
    <col min="1802" max="1802" width="18.625" style="3" customWidth="1"/>
    <col min="1803" max="1803" width="4.875" style="3" customWidth="1"/>
    <col min="1804" max="1804" width="20.625" style="3" customWidth="1"/>
    <col min="1805" max="1805" width="18.625" style="3" customWidth="1"/>
    <col min="1806" max="1806" width="4.875" style="3" customWidth="1"/>
    <col min="1807" max="1807" width="26" style="3" customWidth="1"/>
    <col min="1808" max="1808" width="18.625" style="3" customWidth="1"/>
    <col min="1809" max="1809" width="4.875" style="3" customWidth="1"/>
    <col min="1810" max="1810" width="20.625" style="3" customWidth="1"/>
    <col min="1811" max="1811" width="18.625" style="3" customWidth="1"/>
    <col min="1812" max="1812" width="4.875" style="3" customWidth="1"/>
    <col min="1813" max="1813" width="22.875" style="3" customWidth="1"/>
    <col min="1814" max="1814" width="18.625" style="3" customWidth="1"/>
    <col min="1815" max="1816" width="9" style="3"/>
    <col min="1817" max="1817" width="32.5" style="3" customWidth="1"/>
    <col min="1818" max="2055" width="9" style="3"/>
    <col min="2056" max="2056" width="4.875" style="3" customWidth="1"/>
    <col min="2057" max="2057" width="20.625" style="3" customWidth="1"/>
    <col min="2058" max="2058" width="18.625" style="3" customWidth="1"/>
    <col min="2059" max="2059" width="4.875" style="3" customWidth="1"/>
    <col min="2060" max="2060" width="20.625" style="3" customWidth="1"/>
    <col min="2061" max="2061" width="18.625" style="3" customWidth="1"/>
    <col min="2062" max="2062" width="4.875" style="3" customWidth="1"/>
    <col min="2063" max="2063" width="26" style="3" customWidth="1"/>
    <col min="2064" max="2064" width="18.625" style="3" customWidth="1"/>
    <col min="2065" max="2065" width="4.875" style="3" customWidth="1"/>
    <col min="2066" max="2066" width="20.625" style="3" customWidth="1"/>
    <col min="2067" max="2067" width="18.625" style="3" customWidth="1"/>
    <col min="2068" max="2068" width="4.875" style="3" customWidth="1"/>
    <col min="2069" max="2069" width="22.875" style="3" customWidth="1"/>
    <col min="2070" max="2070" width="18.625" style="3" customWidth="1"/>
    <col min="2071" max="2072" width="9" style="3"/>
    <col min="2073" max="2073" width="32.5" style="3" customWidth="1"/>
    <col min="2074" max="2311" width="9" style="3"/>
    <col min="2312" max="2312" width="4.875" style="3" customWidth="1"/>
    <col min="2313" max="2313" width="20.625" style="3" customWidth="1"/>
    <col min="2314" max="2314" width="18.625" style="3" customWidth="1"/>
    <col min="2315" max="2315" width="4.875" style="3" customWidth="1"/>
    <col min="2316" max="2316" width="20.625" style="3" customWidth="1"/>
    <col min="2317" max="2317" width="18.625" style="3" customWidth="1"/>
    <col min="2318" max="2318" width="4.875" style="3" customWidth="1"/>
    <col min="2319" max="2319" width="26" style="3" customWidth="1"/>
    <col min="2320" max="2320" width="18.625" style="3" customWidth="1"/>
    <col min="2321" max="2321" width="4.875" style="3" customWidth="1"/>
    <col min="2322" max="2322" width="20.625" style="3" customWidth="1"/>
    <col min="2323" max="2323" width="18.625" style="3" customWidth="1"/>
    <col min="2324" max="2324" width="4.875" style="3" customWidth="1"/>
    <col min="2325" max="2325" width="22.875" style="3" customWidth="1"/>
    <col min="2326" max="2326" width="18.625" style="3" customWidth="1"/>
    <col min="2327" max="2328" width="9" style="3"/>
    <col min="2329" max="2329" width="32.5" style="3" customWidth="1"/>
    <col min="2330" max="2567" width="9" style="3"/>
    <col min="2568" max="2568" width="4.875" style="3" customWidth="1"/>
    <col min="2569" max="2569" width="20.625" style="3" customWidth="1"/>
    <col min="2570" max="2570" width="18.625" style="3" customWidth="1"/>
    <col min="2571" max="2571" width="4.875" style="3" customWidth="1"/>
    <col min="2572" max="2572" width="20.625" style="3" customWidth="1"/>
    <col min="2573" max="2573" width="18.625" style="3" customWidth="1"/>
    <col min="2574" max="2574" width="4.875" style="3" customWidth="1"/>
    <col min="2575" max="2575" width="26" style="3" customWidth="1"/>
    <col min="2576" max="2576" width="18.625" style="3" customWidth="1"/>
    <col min="2577" max="2577" width="4.875" style="3" customWidth="1"/>
    <col min="2578" max="2578" width="20.625" style="3" customWidth="1"/>
    <col min="2579" max="2579" width="18.625" style="3" customWidth="1"/>
    <col min="2580" max="2580" width="4.875" style="3" customWidth="1"/>
    <col min="2581" max="2581" width="22.875" style="3" customWidth="1"/>
    <col min="2582" max="2582" width="18.625" style="3" customWidth="1"/>
    <col min="2583" max="2584" width="9" style="3"/>
    <col min="2585" max="2585" width="32.5" style="3" customWidth="1"/>
    <col min="2586" max="2823" width="9" style="3"/>
    <col min="2824" max="2824" width="4.875" style="3" customWidth="1"/>
    <col min="2825" max="2825" width="20.625" style="3" customWidth="1"/>
    <col min="2826" max="2826" width="18.625" style="3" customWidth="1"/>
    <col min="2827" max="2827" width="4.875" style="3" customWidth="1"/>
    <col min="2828" max="2828" width="20.625" style="3" customWidth="1"/>
    <col min="2829" max="2829" width="18.625" style="3" customWidth="1"/>
    <col min="2830" max="2830" width="4.875" style="3" customWidth="1"/>
    <col min="2831" max="2831" width="26" style="3" customWidth="1"/>
    <col min="2832" max="2832" width="18.625" style="3" customWidth="1"/>
    <col min="2833" max="2833" width="4.875" style="3" customWidth="1"/>
    <col min="2834" max="2834" width="20.625" style="3" customWidth="1"/>
    <col min="2835" max="2835" width="18.625" style="3" customWidth="1"/>
    <col min="2836" max="2836" width="4.875" style="3" customWidth="1"/>
    <col min="2837" max="2837" width="22.875" style="3" customWidth="1"/>
    <col min="2838" max="2838" width="18.625" style="3" customWidth="1"/>
    <col min="2839" max="2840" width="9" style="3"/>
    <col min="2841" max="2841" width="32.5" style="3" customWidth="1"/>
    <col min="2842" max="3079" width="9" style="3"/>
    <col min="3080" max="3080" width="4.875" style="3" customWidth="1"/>
    <col min="3081" max="3081" width="20.625" style="3" customWidth="1"/>
    <col min="3082" max="3082" width="18.625" style="3" customWidth="1"/>
    <col min="3083" max="3083" width="4.875" style="3" customWidth="1"/>
    <col min="3084" max="3084" width="20.625" style="3" customWidth="1"/>
    <col min="3085" max="3085" width="18.625" style="3" customWidth="1"/>
    <col min="3086" max="3086" width="4.875" style="3" customWidth="1"/>
    <col min="3087" max="3087" width="26" style="3" customWidth="1"/>
    <col min="3088" max="3088" width="18.625" style="3" customWidth="1"/>
    <col min="3089" max="3089" width="4.875" style="3" customWidth="1"/>
    <col min="3090" max="3090" width="20.625" style="3" customWidth="1"/>
    <col min="3091" max="3091" width="18.625" style="3" customWidth="1"/>
    <col min="3092" max="3092" width="4.875" style="3" customWidth="1"/>
    <col min="3093" max="3093" width="22.875" style="3" customWidth="1"/>
    <col min="3094" max="3094" width="18.625" style="3" customWidth="1"/>
    <col min="3095" max="3096" width="9" style="3"/>
    <col min="3097" max="3097" width="32.5" style="3" customWidth="1"/>
    <col min="3098" max="3335" width="9" style="3"/>
    <col min="3336" max="3336" width="4.875" style="3" customWidth="1"/>
    <col min="3337" max="3337" width="20.625" style="3" customWidth="1"/>
    <col min="3338" max="3338" width="18.625" style="3" customWidth="1"/>
    <col min="3339" max="3339" width="4.875" style="3" customWidth="1"/>
    <col min="3340" max="3340" width="20.625" style="3" customWidth="1"/>
    <col min="3341" max="3341" width="18.625" style="3" customWidth="1"/>
    <col min="3342" max="3342" width="4.875" style="3" customWidth="1"/>
    <col min="3343" max="3343" width="26" style="3" customWidth="1"/>
    <col min="3344" max="3344" width="18.625" style="3" customWidth="1"/>
    <col min="3345" max="3345" width="4.875" style="3" customWidth="1"/>
    <col min="3346" max="3346" width="20.625" style="3" customWidth="1"/>
    <col min="3347" max="3347" width="18.625" style="3" customWidth="1"/>
    <col min="3348" max="3348" width="4.875" style="3" customWidth="1"/>
    <col min="3349" max="3349" width="22.875" style="3" customWidth="1"/>
    <col min="3350" max="3350" width="18.625" style="3" customWidth="1"/>
    <col min="3351" max="3352" width="9" style="3"/>
    <col min="3353" max="3353" width="32.5" style="3" customWidth="1"/>
    <col min="3354" max="3591" width="9" style="3"/>
    <col min="3592" max="3592" width="4.875" style="3" customWidth="1"/>
    <col min="3593" max="3593" width="20.625" style="3" customWidth="1"/>
    <col min="3594" max="3594" width="18.625" style="3" customWidth="1"/>
    <col min="3595" max="3595" width="4.875" style="3" customWidth="1"/>
    <col min="3596" max="3596" width="20.625" style="3" customWidth="1"/>
    <col min="3597" max="3597" width="18.625" style="3" customWidth="1"/>
    <col min="3598" max="3598" width="4.875" style="3" customWidth="1"/>
    <col min="3599" max="3599" width="26" style="3" customWidth="1"/>
    <col min="3600" max="3600" width="18.625" style="3" customWidth="1"/>
    <col min="3601" max="3601" width="4.875" style="3" customWidth="1"/>
    <col min="3602" max="3602" width="20.625" style="3" customWidth="1"/>
    <col min="3603" max="3603" width="18.625" style="3" customWidth="1"/>
    <col min="3604" max="3604" width="4.875" style="3" customWidth="1"/>
    <col min="3605" max="3605" width="22.875" style="3" customWidth="1"/>
    <col min="3606" max="3606" width="18.625" style="3" customWidth="1"/>
    <col min="3607" max="3608" width="9" style="3"/>
    <col min="3609" max="3609" width="32.5" style="3" customWidth="1"/>
    <col min="3610" max="3847" width="9" style="3"/>
    <col min="3848" max="3848" width="4.875" style="3" customWidth="1"/>
    <col min="3849" max="3849" width="20.625" style="3" customWidth="1"/>
    <col min="3850" max="3850" width="18.625" style="3" customWidth="1"/>
    <col min="3851" max="3851" width="4.875" style="3" customWidth="1"/>
    <col min="3852" max="3852" width="20.625" style="3" customWidth="1"/>
    <col min="3853" max="3853" width="18.625" style="3" customWidth="1"/>
    <col min="3854" max="3854" width="4.875" style="3" customWidth="1"/>
    <col min="3855" max="3855" width="26" style="3" customWidth="1"/>
    <col min="3856" max="3856" width="18.625" style="3" customWidth="1"/>
    <col min="3857" max="3857" width="4.875" style="3" customWidth="1"/>
    <col min="3858" max="3858" width="20.625" style="3" customWidth="1"/>
    <col min="3859" max="3859" width="18.625" style="3" customWidth="1"/>
    <col min="3860" max="3860" width="4.875" style="3" customWidth="1"/>
    <col min="3861" max="3861" width="22.875" style="3" customWidth="1"/>
    <col min="3862" max="3862" width="18.625" style="3" customWidth="1"/>
    <col min="3863" max="3864" width="9" style="3"/>
    <col min="3865" max="3865" width="32.5" style="3" customWidth="1"/>
    <col min="3866" max="4103" width="9" style="3"/>
    <col min="4104" max="4104" width="4.875" style="3" customWidth="1"/>
    <col min="4105" max="4105" width="20.625" style="3" customWidth="1"/>
    <col min="4106" max="4106" width="18.625" style="3" customWidth="1"/>
    <col min="4107" max="4107" width="4.875" style="3" customWidth="1"/>
    <col min="4108" max="4108" width="20.625" style="3" customWidth="1"/>
    <col min="4109" max="4109" width="18.625" style="3" customWidth="1"/>
    <col min="4110" max="4110" width="4.875" style="3" customWidth="1"/>
    <col min="4111" max="4111" width="26" style="3" customWidth="1"/>
    <col min="4112" max="4112" width="18.625" style="3" customWidth="1"/>
    <col min="4113" max="4113" width="4.875" style="3" customWidth="1"/>
    <col min="4114" max="4114" width="20.625" style="3" customWidth="1"/>
    <col min="4115" max="4115" width="18.625" style="3" customWidth="1"/>
    <col min="4116" max="4116" width="4.875" style="3" customWidth="1"/>
    <col min="4117" max="4117" width="22.875" style="3" customWidth="1"/>
    <col min="4118" max="4118" width="18.625" style="3" customWidth="1"/>
    <col min="4119" max="4120" width="9" style="3"/>
    <col min="4121" max="4121" width="32.5" style="3" customWidth="1"/>
    <col min="4122" max="4359" width="9" style="3"/>
    <col min="4360" max="4360" width="4.875" style="3" customWidth="1"/>
    <col min="4361" max="4361" width="20.625" style="3" customWidth="1"/>
    <col min="4362" max="4362" width="18.625" style="3" customWidth="1"/>
    <col min="4363" max="4363" width="4.875" style="3" customWidth="1"/>
    <col min="4364" max="4364" width="20.625" style="3" customWidth="1"/>
    <col min="4365" max="4365" width="18.625" style="3" customWidth="1"/>
    <col min="4366" max="4366" width="4.875" style="3" customWidth="1"/>
    <col min="4367" max="4367" width="26" style="3" customWidth="1"/>
    <col min="4368" max="4368" width="18.625" style="3" customWidth="1"/>
    <col min="4369" max="4369" width="4.875" style="3" customWidth="1"/>
    <col min="4370" max="4370" width="20.625" style="3" customWidth="1"/>
    <col min="4371" max="4371" width="18.625" style="3" customWidth="1"/>
    <col min="4372" max="4372" width="4.875" style="3" customWidth="1"/>
    <col min="4373" max="4373" width="22.875" style="3" customWidth="1"/>
    <col min="4374" max="4374" width="18.625" style="3" customWidth="1"/>
    <col min="4375" max="4376" width="9" style="3"/>
    <col min="4377" max="4377" width="32.5" style="3" customWidth="1"/>
    <col min="4378" max="4615" width="9" style="3"/>
    <col min="4616" max="4616" width="4.875" style="3" customWidth="1"/>
    <col min="4617" max="4617" width="20.625" style="3" customWidth="1"/>
    <col min="4618" max="4618" width="18.625" style="3" customWidth="1"/>
    <col min="4619" max="4619" width="4.875" style="3" customWidth="1"/>
    <col min="4620" max="4620" width="20.625" style="3" customWidth="1"/>
    <col min="4621" max="4621" width="18.625" style="3" customWidth="1"/>
    <col min="4622" max="4622" width="4.875" style="3" customWidth="1"/>
    <col min="4623" max="4623" width="26" style="3" customWidth="1"/>
    <col min="4624" max="4624" width="18.625" style="3" customWidth="1"/>
    <col min="4625" max="4625" width="4.875" style="3" customWidth="1"/>
    <col min="4626" max="4626" width="20.625" style="3" customWidth="1"/>
    <col min="4627" max="4627" width="18.625" style="3" customWidth="1"/>
    <col min="4628" max="4628" width="4.875" style="3" customWidth="1"/>
    <col min="4629" max="4629" width="22.875" style="3" customWidth="1"/>
    <col min="4630" max="4630" width="18.625" style="3" customWidth="1"/>
    <col min="4631" max="4632" width="9" style="3"/>
    <col min="4633" max="4633" width="32.5" style="3" customWidth="1"/>
    <col min="4634" max="4871" width="9" style="3"/>
    <col min="4872" max="4872" width="4.875" style="3" customWidth="1"/>
    <col min="4873" max="4873" width="20.625" style="3" customWidth="1"/>
    <col min="4874" max="4874" width="18.625" style="3" customWidth="1"/>
    <col min="4875" max="4875" width="4.875" style="3" customWidth="1"/>
    <col min="4876" max="4876" width="20.625" style="3" customWidth="1"/>
    <col min="4877" max="4877" width="18.625" style="3" customWidth="1"/>
    <col min="4878" max="4878" width="4.875" style="3" customWidth="1"/>
    <col min="4879" max="4879" width="26" style="3" customWidth="1"/>
    <col min="4880" max="4880" width="18.625" style="3" customWidth="1"/>
    <col min="4881" max="4881" width="4.875" style="3" customWidth="1"/>
    <col min="4882" max="4882" width="20.625" style="3" customWidth="1"/>
    <col min="4883" max="4883" width="18.625" style="3" customWidth="1"/>
    <col min="4884" max="4884" width="4.875" style="3" customWidth="1"/>
    <col min="4885" max="4885" width="22.875" style="3" customWidth="1"/>
    <col min="4886" max="4886" width="18.625" style="3" customWidth="1"/>
    <col min="4887" max="4888" width="9" style="3"/>
    <col min="4889" max="4889" width="32.5" style="3" customWidth="1"/>
    <col min="4890" max="5127" width="9" style="3"/>
    <col min="5128" max="5128" width="4.875" style="3" customWidth="1"/>
    <col min="5129" max="5129" width="20.625" style="3" customWidth="1"/>
    <col min="5130" max="5130" width="18.625" style="3" customWidth="1"/>
    <col min="5131" max="5131" width="4.875" style="3" customWidth="1"/>
    <col min="5132" max="5132" width="20.625" style="3" customWidth="1"/>
    <col min="5133" max="5133" width="18.625" style="3" customWidth="1"/>
    <col min="5134" max="5134" width="4.875" style="3" customWidth="1"/>
    <col min="5135" max="5135" width="26" style="3" customWidth="1"/>
    <col min="5136" max="5136" width="18.625" style="3" customWidth="1"/>
    <col min="5137" max="5137" width="4.875" style="3" customWidth="1"/>
    <col min="5138" max="5138" width="20.625" style="3" customWidth="1"/>
    <col min="5139" max="5139" width="18.625" style="3" customWidth="1"/>
    <col min="5140" max="5140" width="4.875" style="3" customWidth="1"/>
    <col min="5141" max="5141" width="22.875" style="3" customWidth="1"/>
    <col min="5142" max="5142" width="18.625" style="3" customWidth="1"/>
    <col min="5143" max="5144" width="9" style="3"/>
    <col min="5145" max="5145" width="32.5" style="3" customWidth="1"/>
    <col min="5146" max="5383" width="9" style="3"/>
    <col min="5384" max="5384" width="4.875" style="3" customWidth="1"/>
    <col min="5385" max="5385" width="20.625" style="3" customWidth="1"/>
    <col min="5386" max="5386" width="18.625" style="3" customWidth="1"/>
    <col min="5387" max="5387" width="4.875" style="3" customWidth="1"/>
    <col min="5388" max="5388" width="20.625" style="3" customWidth="1"/>
    <col min="5389" max="5389" width="18.625" style="3" customWidth="1"/>
    <col min="5390" max="5390" width="4.875" style="3" customWidth="1"/>
    <col min="5391" max="5391" width="26" style="3" customWidth="1"/>
    <col min="5392" max="5392" width="18.625" style="3" customWidth="1"/>
    <col min="5393" max="5393" width="4.875" style="3" customWidth="1"/>
    <col min="5394" max="5394" width="20.625" style="3" customWidth="1"/>
    <col min="5395" max="5395" width="18.625" style="3" customWidth="1"/>
    <col min="5396" max="5396" width="4.875" style="3" customWidth="1"/>
    <col min="5397" max="5397" width="22.875" style="3" customWidth="1"/>
    <col min="5398" max="5398" width="18.625" style="3" customWidth="1"/>
    <col min="5399" max="5400" width="9" style="3"/>
    <col min="5401" max="5401" width="32.5" style="3" customWidth="1"/>
    <col min="5402" max="5639" width="9" style="3"/>
    <col min="5640" max="5640" width="4.875" style="3" customWidth="1"/>
    <col min="5641" max="5641" width="20.625" style="3" customWidth="1"/>
    <col min="5642" max="5642" width="18.625" style="3" customWidth="1"/>
    <col min="5643" max="5643" width="4.875" style="3" customWidth="1"/>
    <col min="5644" max="5644" width="20.625" style="3" customWidth="1"/>
    <col min="5645" max="5645" width="18.625" style="3" customWidth="1"/>
    <col min="5646" max="5646" width="4.875" style="3" customWidth="1"/>
    <col min="5647" max="5647" width="26" style="3" customWidth="1"/>
    <col min="5648" max="5648" width="18.625" style="3" customWidth="1"/>
    <col min="5649" max="5649" width="4.875" style="3" customWidth="1"/>
    <col min="5650" max="5650" width="20.625" style="3" customWidth="1"/>
    <col min="5651" max="5651" width="18.625" style="3" customWidth="1"/>
    <col min="5652" max="5652" width="4.875" style="3" customWidth="1"/>
    <col min="5653" max="5653" width="22.875" style="3" customWidth="1"/>
    <col min="5654" max="5654" width="18.625" style="3" customWidth="1"/>
    <col min="5655" max="5656" width="9" style="3"/>
    <col min="5657" max="5657" width="32.5" style="3" customWidth="1"/>
    <col min="5658" max="5895" width="9" style="3"/>
    <col min="5896" max="5896" width="4.875" style="3" customWidth="1"/>
    <col min="5897" max="5897" width="20.625" style="3" customWidth="1"/>
    <col min="5898" max="5898" width="18.625" style="3" customWidth="1"/>
    <col min="5899" max="5899" width="4.875" style="3" customWidth="1"/>
    <col min="5900" max="5900" width="20.625" style="3" customWidth="1"/>
    <col min="5901" max="5901" width="18.625" style="3" customWidth="1"/>
    <col min="5902" max="5902" width="4.875" style="3" customWidth="1"/>
    <col min="5903" max="5903" width="26" style="3" customWidth="1"/>
    <col min="5904" max="5904" width="18.625" style="3" customWidth="1"/>
    <col min="5905" max="5905" width="4.875" style="3" customWidth="1"/>
    <col min="5906" max="5906" width="20.625" style="3" customWidth="1"/>
    <col min="5907" max="5907" width="18.625" style="3" customWidth="1"/>
    <col min="5908" max="5908" width="4.875" style="3" customWidth="1"/>
    <col min="5909" max="5909" width="22.875" style="3" customWidth="1"/>
    <col min="5910" max="5910" width="18.625" style="3" customWidth="1"/>
    <col min="5911" max="5912" width="9" style="3"/>
    <col min="5913" max="5913" width="32.5" style="3" customWidth="1"/>
    <col min="5914" max="6151" width="9" style="3"/>
    <col min="6152" max="6152" width="4.875" style="3" customWidth="1"/>
    <col min="6153" max="6153" width="20.625" style="3" customWidth="1"/>
    <col min="6154" max="6154" width="18.625" style="3" customWidth="1"/>
    <col min="6155" max="6155" width="4.875" style="3" customWidth="1"/>
    <col min="6156" max="6156" width="20.625" style="3" customWidth="1"/>
    <col min="6157" max="6157" width="18.625" style="3" customWidth="1"/>
    <col min="6158" max="6158" width="4.875" style="3" customWidth="1"/>
    <col min="6159" max="6159" width="26" style="3" customWidth="1"/>
    <col min="6160" max="6160" width="18.625" style="3" customWidth="1"/>
    <col min="6161" max="6161" width="4.875" style="3" customWidth="1"/>
    <col min="6162" max="6162" width="20.625" style="3" customWidth="1"/>
    <col min="6163" max="6163" width="18.625" style="3" customWidth="1"/>
    <col min="6164" max="6164" width="4.875" style="3" customWidth="1"/>
    <col min="6165" max="6165" width="22.875" style="3" customWidth="1"/>
    <col min="6166" max="6166" width="18.625" style="3" customWidth="1"/>
    <col min="6167" max="6168" width="9" style="3"/>
    <col min="6169" max="6169" width="32.5" style="3" customWidth="1"/>
    <col min="6170" max="6407" width="9" style="3"/>
    <col min="6408" max="6408" width="4.875" style="3" customWidth="1"/>
    <col min="6409" max="6409" width="20.625" style="3" customWidth="1"/>
    <col min="6410" max="6410" width="18.625" style="3" customWidth="1"/>
    <col min="6411" max="6411" width="4.875" style="3" customWidth="1"/>
    <col min="6412" max="6412" width="20.625" style="3" customWidth="1"/>
    <col min="6413" max="6413" width="18.625" style="3" customWidth="1"/>
    <col min="6414" max="6414" width="4.875" style="3" customWidth="1"/>
    <col min="6415" max="6415" width="26" style="3" customWidth="1"/>
    <col min="6416" max="6416" width="18.625" style="3" customWidth="1"/>
    <col min="6417" max="6417" width="4.875" style="3" customWidth="1"/>
    <col min="6418" max="6418" width="20.625" style="3" customWidth="1"/>
    <col min="6419" max="6419" width="18.625" style="3" customWidth="1"/>
    <col min="6420" max="6420" width="4.875" style="3" customWidth="1"/>
    <col min="6421" max="6421" width="22.875" style="3" customWidth="1"/>
    <col min="6422" max="6422" width="18.625" style="3" customWidth="1"/>
    <col min="6423" max="6424" width="9" style="3"/>
    <col min="6425" max="6425" width="32.5" style="3" customWidth="1"/>
    <col min="6426" max="6663" width="9" style="3"/>
    <col min="6664" max="6664" width="4.875" style="3" customWidth="1"/>
    <col min="6665" max="6665" width="20.625" style="3" customWidth="1"/>
    <col min="6666" max="6666" width="18.625" style="3" customWidth="1"/>
    <col min="6667" max="6667" width="4.875" style="3" customWidth="1"/>
    <col min="6668" max="6668" width="20.625" style="3" customWidth="1"/>
    <col min="6669" max="6669" width="18.625" style="3" customWidth="1"/>
    <col min="6670" max="6670" width="4.875" style="3" customWidth="1"/>
    <col min="6671" max="6671" width="26" style="3" customWidth="1"/>
    <col min="6672" max="6672" width="18.625" style="3" customWidth="1"/>
    <col min="6673" max="6673" width="4.875" style="3" customWidth="1"/>
    <col min="6674" max="6674" width="20.625" style="3" customWidth="1"/>
    <col min="6675" max="6675" width="18.625" style="3" customWidth="1"/>
    <col min="6676" max="6676" width="4.875" style="3" customWidth="1"/>
    <col min="6677" max="6677" width="22.875" style="3" customWidth="1"/>
    <col min="6678" max="6678" width="18.625" style="3" customWidth="1"/>
    <col min="6679" max="6680" width="9" style="3"/>
    <col min="6681" max="6681" width="32.5" style="3" customWidth="1"/>
    <col min="6682" max="6919" width="9" style="3"/>
    <col min="6920" max="6920" width="4.875" style="3" customWidth="1"/>
    <col min="6921" max="6921" width="20.625" style="3" customWidth="1"/>
    <col min="6922" max="6922" width="18.625" style="3" customWidth="1"/>
    <col min="6923" max="6923" width="4.875" style="3" customWidth="1"/>
    <col min="6924" max="6924" width="20.625" style="3" customWidth="1"/>
    <col min="6925" max="6925" width="18.625" style="3" customWidth="1"/>
    <col min="6926" max="6926" width="4.875" style="3" customWidth="1"/>
    <col min="6927" max="6927" width="26" style="3" customWidth="1"/>
    <col min="6928" max="6928" width="18.625" style="3" customWidth="1"/>
    <col min="6929" max="6929" width="4.875" style="3" customWidth="1"/>
    <col min="6930" max="6930" width="20.625" style="3" customWidth="1"/>
    <col min="6931" max="6931" width="18.625" style="3" customWidth="1"/>
    <col min="6932" max="6932" width="4.875" style="3" customWidth="1"/>
    <col min="6933" max="6933" width="22.875" style="3" customWidth="1"/>
    <col min="6934" max="6934" width="18.625" style="3" customWidth="1"/>
    <col min="6935" max="6936" width="9" style="3"/>
    <col min="6937" max="6937" width="32.5" style="3" customWidth="1"/>
    <col min="6938" max="7175" width="9" style="3"/>
    <col min="7176" max="7176" width="4.875" style="3" customWidth="1"/>
    <col min="7177" max="7177" width="20.625" style="3" customWidth="1"/>
    <col min="7178" max="7178" width="18.625" style="3" customWidth="1"/>
    <col min="7179" max="7179" width="4.875" style="3" customWidth="1"/>
    <col min="7180" max="7180" width="20.625" style="3" customWidth="1"/>
    <col min="7181" max="7181" width="18.625" style="3" customWidth="1"/>
    <col min="7182" max="7182" width="4.875" style="3" customWidth="1"/>
    <col min="7183" max="7183" width="26" style="3" customWidth="1"/>
    <col min="7184" max="7184" width="18.625" style="3" customWidth="1"/>
    <col min="7185" max="7185" width="4.875" style="3" customWidth="1"/>
    <col min="7186" max="7186" width="20.625" style="3" customWidth="1"/>
    <col min="7187" max="7187" width="18.625" style="3" customWidth="1"/>
    <col min="7188" max="7188" width="4.875" style="3" customWidth="1"/>
    <col min="7189" max="7189" width="22.875" style="3" customWidth="1"/>
    <col min="7190" max="7190" width="18.625" style="3" customWidth="1"/>
    <col min="7191" max="7192" width="9" style="3"/>
    <col min="7193" max="7193" width="32.5" style="3" customWidth="1"/>
    <col min="7194" max="7431" width="9" style="3"/>
    <col min="7432" max="7432" width="4.875" style="3" customWidth="1"/>
    <col min="7433" max="7433" width="20.625" style="3" customWidth="1"/>
    <col min="7434" max="7434" width="18.625" style="3" customWidth="1"/>
    <col min="7435" max="7435" width="4.875" style="3" customWidth="1"/>
    <col min="7436" max="7436" width="20.625" style="3" customWidth="1"/>
    <col min="7437" max="7437" width="18.625" style="3" customWidth="1"/>
    <col min="7438" max="7438" width="4.875" style="3" customWidth="1"/>
    <col min="7439" max="7439" width="26" style="3" customWidth="1"/>
    <col min="7440" max="7440" width="18.625" style="3" customWidth="1"/>
    <col min="7441" max="7441" width="4.875" style="3" customWidth="1"/>
    <col min="7442" max="7442" width="20.625" style="3" customWidth="1"/>
    <col min="7443" max="7443" width="18.625" style="3" customWidth="1"/>
    <col min="7444" max="7444" width="4.875" style="3" customWidth="1"/>
    <col min="7445" max="7445" width="22.875" style="3" customWidth="1"/>
    <col min="7446" max="7446" width="18.625" style="3" customWidth="1"/>
    <col min="7447" max="7448" width="9" style="3"/>
    <col min="7449" max="7449" width="32.5" style="3" customWidth="1"/>
    <col min="7450" max="7687" width="9" style="3"/>
    <col min="7688" max="7688" width="4.875" style="3" customWidth="1"/>
    <col min="7689" max="7689" width="20.625" style="3" customWidth="1"/>
    <col min="7690" max="7690" width="18.625" style="3" customWidth="1"/>
    <col min="7691" max="7691" width="4.875" style="3" customWidth="1"/>
    <col min="7692" max="7692" width="20.625" style="3" customWidth="1"/>
    <col min="7693" max="7693" width="18.625" style="3" customWidth="1"/>
    <col min="7694" max="7694" width="4.875" style="3" customWidth="1"/>
    <col min="7695" max="7695" width="26" style="3" customWidth="1"/>
    <col min="7696" max="7696" width="18.625" style="3" customWidth="1"/>
    <col min="7697" max="7697" width="4.875" style="3" customWidth="1"/>
    <col min="7698" max="7698" width="20.625" style="3" customWidth="1"/>
    <col min="7699" max="7699" width="18.625" style="3" customWidth="1"/>
    <col min="7700" max="7700" width="4.875" style="3" customWidth="1"/>
    <col min="7701" max="7701" width="22.875" style="3" customWidth="1"/>
    <col min="7702" max="7702" width="18.625" style="3" customWidth="1"/>
    <col min="7703" max="7704" width="9" style="3"/>
    <col min="7705" max="7705" width="32.5" style="3" customWidth="1"/>
    <col min="7706" max="7943" width="9" style="3"/>
    <col min="7944" max="7944" width="4.875" style="3" customWidth="1"/>
    <col min="7945" max="7945" width="20.625" style="3" customWidth="1"/>
    <col min="7946" max="7946" width="18.625" style="3" customWidth="1"/>
    <col min="7947" max="7947" width="4.875" style="3" customWidth="1"/>
    <col min="7948" max="7948" width="20.625" style="3" customWidth="1"/>
    <col min="7949" max="7949" width="18.625" style="3" customWidth="1"/>
    <col min="7950" max="7950" width="4.875" style="3" customWidth="1"/>
    <col min="7951" max="7951" width="26" style="3" customWidth="1"/>
    <col min="7952" max="7952" width="18.625" style="3" customWidth="1"/>
    <col min="7953" max="7953" width="4.875" style="3" customWidth="1"/>
    <col min="7954" max="7954" width="20.625" style="3" customWidth="1"/>
    <col min="7955" max="7955" width="18.625" style="3" customWidth="1"/>
    <col min="7956" max="7956" width="4.875" style="3" customWidth="1"/>
    <col min="7957" max="7957" width="22.875" style="3" customWidth="1"/>
    <col min="7958" max="7958" width="18.625" style="3" customWidth="1"/>
    <col min="7959" max="7960" width="9" style="3"/>
    <col min="7961" max="7961" width="32.5" style="3" customWidth="1"/>
    <col min="7962" max="8199" width="9" style="3"/>
    <col min="8200" max="8200" width="4.875" style="3" customWidth="1"/>
    <col min="8201" max="8201" width="20.625" style="3" customWidth="1"/>
    <col min="8202" max="8202" width="18.625" style="3" customWidth="1"/>
    <col min="8203" max="8203" width="4.875" style="3" customWidth="1"/>
    <col min="8204" max="8204" width="20.625" style="3" customWidth="1"/>
    <col min="8205" max="8205" width="18.625" style="3" customWidth="1"/>
    <col min="8206" max="8206" width="4.875" style="3" customWidth="1"/>
    <col min="8207" max="8207" width="26" style="3" customWidth="1"/>
    <col min="8208" max="8208" width="18.625" style="3" customWidth="1"/>
    <col min="8209" max="8209" width="4.875" style="3" customWidth="1"/>
    <col min="8210" max="8210" width="20.625" style="3" customWidth="1"/>
    <col min="8211" max="8211" width="18.625" style="3" customWidth="1"/>
    <col min="8212" max="8212" width="4.875" style="3" customWidth="1"/>
    <col min="8213" max="8213" width="22.875" style="3" customWidth="1"/>
    <col min="8214" max="8214" width="18.625" style="3" customWidth="1"/>
    <col min="8215" max="8216" width="9" style="3"/>
    <col min="8217" max="8217" width="32.5" style="3" customWidth="1"/>
    <col min="8218" max="8455" width="9" style="3"/>
    <col min="8456" max="8456" width="4.875" style="3" customWidth="1"/>
    <col min="8457" max="8457" width="20.625" style="3" customWidth="1"/>
    <col min="8458" max="8458" width="18.625" style="3" customWidth="1"/>
    <col min="8459" max="8459" width="4.875" style="3" customWidth="1"/>
    <col min="8460" max="8460" width="20.625" style="3" customWidth="1"/>
    <col min="8461" max="8461" width="18.625" style="3" customWidth="1"/>
    <col min="8462" max="8462" width="4.875" style="3" customWidth="1"/>
    <col min="8463" max="8463" width="26" style="3" customWidth="1"/>
    <col min="8464" max="8464" width="18.625" style="3" customWidth="1"/>
    <col min="8465" max="8465" width="4.875" style="3" customWidth="1"/>
    <col min="8466" max="8466" width="20.625" style="3" customWidth="1"/>
    <col min="8467" max="8467" width="18.625" style="3" customWidth="1"/>
    <col min="8468" max="8468" width="4.875" style="3" customWidth="1"/>
    <col min="8469" max="8469" width="22.875" style="3" customWidth="1"/>
    <col min="8470" max="8470" width="18.625" style="3" customWidth="1"/>
    <col min="8471" max="8472" width="9" style="3"/>
    <col min="8473" max="8473" width="32.5" style="3" customWidth="1"/>
    <col min="8474" max="8711" width="9" style="3"/>
    <col min="8712" max="8712" width="4.875" style="3" customWidth="1"/>
    <col min="8713" max="8713" width="20.625" style="3" customWidth="1"/>
    <col min="8714" max="8714" width="18.625" style="3" customWidth="1"/>
    <col min="8715" max="8715" width="4.875" style="3" customWidth="1"/>
    <col min="8716" max="8716" width="20.625" style="3" customWidth="1"/>
    <col min="8717" max="8717" width="18.625" style="3" customWidth="1"/>
    <col min="8718" max="8718" width="4.875" style="3" customWidth="1"/>
    <col min="8719" max="8719" width="26" style="3" customWidth="1"/>
    <col min="8720" max="8720" width="18.625" style="3" customWidth="1"/>
    <col min="8721" max="8721" width="4.875" style="3" customWidth="1"/>
    <col min="8722" max="8722" width="20.625" style="3" customWidth="1"/>
    <col min="8723" max="8723" width="18.625" style="3" customWidth="1"/>
    <col min="8724" max="8724" width="4.875" style="3" customWidth="1"/>
    <col min="8725" max="8725" width="22.875" style="3" customWidth="1"/>
    <col min="8726" max="8726" width="18.625" style="3" customWidth="1"/>
    <col min="8727" max="8728" width="9" style="3"/>
    <col min="8729" max="8729" width="32.5" style="3" customWidth="1"/>
    <col min="8730" max="8967" width="9" style="3"/>
    <col min="8968" max="8968" width="4.875" style="3" customWidth="1"/>
    <col min="8969" max="8969" width="20.625" style="3" customWidth="1"/>
    <col min="8970" max="8970" width="18.625" style="3" customWidth="1"/>
    <col min="8971" max="8971" width="4.875" style="3" customWidth="1"/>
    <col min="8972" max="8972" width="20.625" style="3" customWidth="1"/>
    <col min="8973" max="8973" width="18.625" style="3" customWidth="1"/>
    <col min="8974" max="8974" width="4.875" style="3" customWidth="1"/>
    <col min="8975" max="8975" width="26" style="3" customWidth="1"/>
    <col min="8976" max="8976" width="18.625" style="3" customWidth="1"/>
    <col min="8977" max="8977" width="4.875" style="3" customWidth="1"/>
    <col min="8978" max="8978" width="20.625" style="3" customWidth="1"/>
    <col min="8979" max="8979" width="18.625" style="3" customWidth="1"/>
    <col min="8980" max="8980" width="4.875" style="3" customWidth="1"/>
    <col min="8981" max="8981" width="22.875" style="3" customWidth="1"/>
    <col min="8982" max="8982" width="18.625" style="3" customWidth="1"/>
    <col min="8983" max="8984" width="9" style="3"/>
    <col min="8985" max="8985" width="32.5" style="3" customWidth="1"/>
    <col min="8986" max="9223" width="9" style="3"/>
    <col min="9224" max="9224" width="4.875" style="3" customWidth="1"/>
    <col min="9225" max="9225" width="20.625" style="3" customWidth="1"/>
    <col min="9226" max="9226" width="18.625" style="3" customWidth="1"/>
    <col min="9227" max="9227" width="4.875" style="3" customWidth="1"/>
    <col min="9228" max="9228" width="20.625" style="3" customWidth="1"/>
    <col min="9229" max="9229" width="18.625" style="3" customWidth="1"/>
    <col min="9230" max="9230" width="4.875" style="3" customWidth="1"/>
    <col min="9231" max="9231" width="26" style="3" customWidth="1"/>
    <col min="9232" max="9232" width="18.625" style="3" customWidth="1"/>
    <col min="9233" max="9233" width="4.875" style="3" customWidth="1"/>
    <col min="9234" max="9234" width="20.625" style="3" customWidth="1"/>
    <col min="9235" max="9235" width="18.625" style="3" customWidth="1"/>
    <col min="9236" max="9236" width="4.875" style="3" customWidth="1"/>
    <col min="9237" max="9237" width="22.875" style="3" customWidth="1"/>
    <col min="9238" max="9238" width="18.625" style="3" customWidth="1"/>
    <col min="9239" max="9240" width="9" style="3"/>
    <col min="9241" max="9241" width="32.5" style="3" customWidth="1"/>
    <col min="9242" max="9479" width="9" style="3"/>
    <col min="9480" max="9480" width="4.875" style="3" customWidth="1"/>
    <col min="9481" max="9481" width="20.625" style="3" customWidth="1"/>
    <col min="9482" max="9482" width="18.625" style="3" customWidth="1"/>
    <col min="9483" max="9483" width="4.875" style="3" customWidth="1"/>
    <col min="9484" max="9484" width="20.625" style="3" customWidth="1"/>
    <col min="9485" max="9485" width="18.625" style="3" customWidth="1"/>
    <col min="9486" max="9486" width="4.875" style="3" customWidth="1"/>
    <col min="9487" max="9487" width="26" style="3" customWidth="1"/>
    <col min="9488" max="9488" width="18.625" style="3" customWidth="1"/>
    <col min="9489" max="9489" width="4.875" style="3" customWidth="1"/>
    <col min="9490" max="9490" width="20.625" style="3" customWidth="1"/>
    <col min="9491" max="9491" width="18.625" style="3" customWidth="1"/>
    <col min="9492" max="9492" width="4.875" style="3" customWidth="1"/>
    <col min="9493" max="9493" width="22.875" style="3" customWidth="1"/>
    <col min="9494" max="9494" width="18.625" style="3" customWidth="1"/>
    <col min="9495" max="9496" width="9" style="3"/>
    <col min="9497" max="9497" width="32.5" style="3" customWidth="1"/>
    <col min="9498" max="9735" width="9" style="3"/>
    <col min="9736" max="9736" width="4.875" style="3" customWidth="1"/>
    <col min="9737" max="9737" width="20.625" style="3" customWidth="1"/>
    <col min="9738" max="9738" width="18.625" style="3" customWidth="1"/>
    <col min="9739" max="9739" width="4.875" style="3" customWidth="1"/>
    <col min="9740" max="9740" width="20.625" style="3" customWidth="1"/>
    <col min="9741" max="9741" width="18.625" style="3" customWidth="1"/>
    <col min="9742" max="9742" width="4.875" style="3" customWidth="1"/>
    <col min="9743" max="9743" width="26" style="3" customWidth="1"/>
    <col min="9744" max="9744" width="18.625" style="3" customWidth="1"/>
    <col min="9745" max="9745" width="4.875" style="3" customWidth="1"/>
    <col min="9746" max="9746" width="20.625" style="3" customWidth="1"/>
    <col min="9747" max="9747" width="18.625" style="3" customWidth="1"/>
    <col min="9748" max="9748" width="4.875" style="3" customWidth="1"/>
    <col min="9749" max="9749" width="22.875" style="3" customWidth="1"/>
    <col min="9750" max="9750" width="18.625" style="3" customWidth="1"/>
    <col min="9751" max="9752" width="9" style="3"/>
    <col min="9753" max="9753" width="32.5" style="3" customWidth="1"/>
    <col min="9754" max="9991" width="9" style="3"/>
    <col min="9992" max="9992" width="4.875" style="3" customWidth="1"/>
    <col min="9993" max="9993" width="20.625" style="3" customWidth="1"/>
    <col min="9994" max="9994" width="18.625" style="3" customWidth="1"/>
    <col min="9995" max="9995" width="4.875" style="3" customWidth="1"/>
    <col min="9996" max="9996" width="20.625" style="3" customWidth="1"/>
    <col min="9997" max="9997" width="18.625" style="3" customWidth="1"/>
    <col min="9998" max="9998" width="4.875" style="3" customWidth="1"/>
    <col min="9999" max="9999" width="26" style="3" customWidth="1"/>
    <col min="10000" max="10000" width="18.625" style="3" customWidth="1"/>
    <col min="10001" max="10001" width="4.875" style="3" customWidth="1"/>
    <col min="10002" max="10002" width="20.625" style="3" customWidth="1"/>
    <col min="10003" max="10003" width="18.625" style="3" customWidth="1"/>
    <col min="10004" max="10004" width="4.875" style="3" customWidth="1"/>
    <col min="10005" max="10005" width="22.875" style="3" customWidth="1"/>
    <col min="10006" max="10006" width="18.625" style="3" customWidth="1"/>
    <col min="10007" max="10008" width="9" style="3"/>
    <col min="10009" max="10009" width="32.5" style="3" customWidth="1"/>
    <col min="10010" max="10247" width="9" style="3"/>
    <col min="10248" max="10248" width="4.875" style="3" customWidth="1"/>
    <col min="10249" max="10249" width="20.625" style="3" customWidth="1"/>
    <col min="10250" max="10250" width="18.625" style="3" customWidth="1"/>
    <col min="10251" max="10251" width="4.875" style="3" customWidth="1"/>
    <col min="10252" max="10252" width="20.625" style="3" customWidth="1"/>
    <col min="10253" max="10253" width="18.625" style="3" customWidth="1"/>
    <col min="10254" max="10254" width="4.875" style="3" customWidth="1"/>
    <col min="10255" max="10255" width="26" style="3" customWidth="1"/>
    <col min="10256" max="10256" width="18.625" style="3" customWidth="1"/>
    <col min="10257" max="10257" width="4.875" style="3" customWidth="1"/>
    <col min="10258" max="10258" width="20.625" style="3" customWidth="1"/>
    <col min="10259" max="10259" width="18.625" style="3" customWidth="1"/>
    <col min="10260" max="10260" width="4.875" style="3" customWidth="1"/>
    <col min="10261" max="10261" width="22.875" style="3" customWidth="1"/>
    <col min="10262" max="10262" width="18.625" style="3" customWidth="1"/>
    <col min="10263" max="10264" width="9" style="3"/>
    <col min="10265" max="10265" width="32.5" style="3" customWidth="1"/>
    <col min="10266" max="10503" width="9" style="3"/>
    <col min="10504" max="10504" width="4.875" style="3" customWidth="1"/>
    <col min="10505" max="10505" width="20.625" style="3" customWidth="1"/>
    <col min="10506" max="10506" width="18.625" style="3" customWidth="1"/>
    <col min="10507" max="10507" width="4.875" style="3" customWidth="1"/>
    <col min="10508" max="10508" width="20.625" style="3" customWidth="1"/>
    <col min="10509" max="10509" width="18.625" style="3" customWidth="1"/>
    <col min="10510" max="10510" width="4.875" style="3" customWidth="1"/>
    <col min="10511" max="10511" width="26" style="3" customWidth="1"/>
    <col min="10512" max="10512" width="18.625" style="3" customWidth="1"/>
    <col min="10513" max="10513" width="4.875" style="3" customWidth="1"/>
    <col min="10514" max="10514" width="20.625" style="3" customWidth="1"/>
    <col min="10515" max="10515" width="18.625" style="3" customWidth="1"/>
    <col min="10516" max="10516" width="4.875" style="3" customWidth="1"/>
    <col min="10517" max="10517" width="22.875" style="3" customWidth="1"/>
    <col min="10518" max="10518" width="18.625" style="3" customWidth="1"/>
    <col min="10519" max="10520" width="9" style="3"/>
    <col min="10521" max="10521" width="32.5" style="3" customWidth="1"/>
    <col min="10522" max="10759" width="9" style="3"/>
    <col min="10760" max="10760" width="4.875" style="3" customWidth="1"/>
    <col min="10761" max="10761" width="20.625" style="3" customWidth="1"/>
    <col min="10762" max="10762" width="18.625" style="3" customWidth="1"/>
    <col min="10763" max="10763" width="4.875" style="3" customWidth="1"/>
    <col min="10764" max="10764" width="20.625" style="3" customWidth="1"/>
    <col min="10765" max="10765" width="18.625" style="3" customWidth="1"/>
    <col min="10766" max="10766" width="4.875" style="3" customWidth="1"/>
    <col min="10767" max="10767" width="26" style="3" customWidth="1"/>
    <col min="10768" max="10768" width="18.625" style="3" customWidth="1"/>
    <col min="10769" max="10769" width="4.875" style="3" customWidth="1"/>
    <col min="10770" max="10770" width="20.625" style="3" customWidth="1"/>
    <col min="10771" max="10771" width="18.625" style="3" customWidth="1"/>
    <col min="10772" max="10772" width="4.875" style="3" customWidth="1"/>
    <col min="10773" max="10773" width="22.875" style="3" customWidth="1"/>
    <col min="10774" max="10774" width="18.625" style="3" customWidth="1"/>
    <col min="10775" max="10776" width="9" style="3"/>
    <col min="10777" max="10777" width="32.5" style="3" customWidth="1"/>
    <col min="10778" max="11015" width="9" style="3"/>
    <col min="11016" max="11016" width="4.875" style="3" customWidth="1"/>
    <col min="11017" max="11017" width="20.625" style="3" customWidth="1"/>
    <col min="11018" max="11018" width="18.625" style="3" customWidth="1"/>
    <col min="11019" max="11019" width="4.875" style="3" customWidth="1"/>
    <col min="11020" max="11020" width="20.625" style="3" customWidth="1"/>
    <col min="11021" max="11021" width="18.625" style="3" customWidth="1"/>
    <col min="11022" max="11022" width="4.875" style="3" customWidth="1"/>
    <col min="11023" max="11023" width="26" style="3" customWidth="1"/>
    <col min="11024" max="11024" width="18.625" style="3" customWidth="1"/>
    <col min="11025" max="11025" width="4.875" style="3" customWidth="1"/>
    <col min="11026" max="11026" width="20.625" style="3" customWidth="1"/>
    <col min="11027" max="11027" width="18.625" style="3" customWidth="1"/>
    <col min="11028" max="11028" width="4.875" style="3" customWidth="1"/>
    <col min="11029" max="11029" width="22.875" style="3" customWidth="1"/>
    <col min="11030" max="11030" width="18.625" style="3" customWidth="1"/>
    <col min="11031" max="11032" width="9" style="3"/>
    <col min="11033" max="11033" width="32.5" style="3" customWidth="1"/>
    <col min="11034" max="11271" width="9" style="3"/>
    <col min="11272" max="11272" width="4.875" style="3" customWidth="1"/>
    <col min="11273" max="11273" width="20.625" style="3" customWidth="1"/>
    <col min="11274" max="11274" width="18.625" style="3" customWidth="1"/>
    <col min="11275" max="11275" width="4.875" style="3" customWidth="1"/>
    <col min="11276" max="11276" width="20.625" style="3" customWidth="1"/>
    <col min="11277" max="11277" width="18.625" style="3" customWidth="1"/>
    <col min="11278" max="11278" width="4.875" style="3" customWidth="1"/>
    <col min="11279" max="11279" width="26" style="3" customWidth="1"/>
    <col min="11280" max="11280" width="18.625" style="3" customWidth="1"/>
    <col min="11281" max="11281" width="4.875" style="3" customWidth="1"/>
    <col min="11282" max="11282" width="20.625" style="3" customWidth="1"/>
    <col min="11283" max="11283" width="18.625" style="3" customWidth="1"/>
    <col min="11284" max="11284" width="4.875" style="3" customWidth="1"/>
    <col min="11285" max="11285" width="22.875" style="3" customWidth="1"/>
    <col min="11286" max="11286" width="18.625" style="3" customWidth="1"/>
    <col min="11287" max="11288" width="9" style="3"/>
    <col min="11289" max="11289" width="32.5" style="3" customWidth="1"/>
    <col min="11290" max="11527" width="9" style="3"/>
    <col min="11528" max="11528" width="4.875" style="3" customWidth="1"/>
    <col min="11529" max="11529" width="20.625" style="3" customWidth="1"/>
    <col min="11530" max="11530" width="18.625" style="3" customWidth="1"/>
    <col min="11531" max="11531" width="4.875" style="3" customWidth="1"/>
    <col min="11532" max="11532" width="20.625" style="3" customWidth="1"/>
    <col min="11533" max="11533" width="18.625" style="3" customWidth="1"/>
    <col min="11534" max="11534" width="4.875" style="3" customWidth="1"/>
    <col min="11535" max="11535" width="26" style="3" customWidth="1"/>
    <col min="11536" max="11536" width="18.625" style="3" customWidth="1"/>
    <col min="11537" max="11537" width="4.875" style="3" customWidth="1"/>
    <col min="11538" max="11538" width="20.625" style="3" customWidth="1"/>
    <col min="11539" max="11539" width="18.625" style="3" customWidth="1"/>
    <col min="11540" max="11540" width="4.875" style="3" customWidth="1"/>
    <col min="11541" max="11541" width="22.875" style="3" customWidth="1"/>
    <col min="11542" max="11542" width="18.625" style="3" customWidth="1"/>
    <col min="11543" max="11544" width="9" style="3"/>
    <col min="11545" max="11545" width="32.5" style="3" customWidth="1"/>
    <col min="11546" max="11783" width="9" style="3"/>
    <col min="11784" max="11784" width="4.875" style="3" customWidth="1"/>
    <col min="11785" max="11785" width="20.625" style="3" customWidth="1"/>
    <col min="11786" max="11786" width="18.625" style="3" customWidth="1"/>
    <col min="11787" max="11787" width="4.875" style="3" customWidth="1"/>
    <col min="11788" max="11788" width="20.625" style="3" customWidth="1"/>
    <col min="11789" max="11789" width="18.625" style="3" customWidth="1"/>
    <col min="11790" max="11790" width="4.875" style="3" customWidth="1"/>
    <col min="11791" max="11791" width="26" style="3" customWidth="1"/>
    <col min="11792" max="11792" width="18.625" style="3" customWidth="1"/>
    <col min="11793" max="11793" width="4.875" style="3" customWidth="1"/>
    <col min="11794" max="11794" width="20.625" style="3" customWidth="1"/>
    <col min="11795" max="11795" width="18.625" style="3" customWidth="1"/>
    <col min="11796" max="11796" width="4.875" style="3" customWidth="1"/>
    <col min="11797" max="11797" width="22.875" style="3" customWidth="1"/>
    <col min="11798" max="11798" width="18.625" style="3" customWidth="1"/>
    <col min="11799" max="11800" width="9" style="3"/>
    <col min="11801" max="11801" width="32.5" style="3" customWidth="1"/>
    <col min="11802" max="12039" width="9" style="3"/>
    <col min="12040" max="12040" width="4.875" style="3" customWidth="1"/>
    <col min="12041" max="12041" width="20.625" style="3" customWidth="1"/>
    <col min="12042" max="12042" width="18.625" style="3" customWidth="1"/>
    <col min="12043" max="12043" width="4.875" style="3" customWidth="1"/>
    <col min="12044" max="12044" width="20.625" style="3" customWidth="1"/>
    <col min="12045" max="12045" width="18.625" style="3" customWidth="1"/>
    <col min="12046" max="12046" width="4.875" style="3" customWidth="1"/>
    <col min="12047" max="12047" width="26" style="3" customWidth="1"/>
    <col min="12048" max="12048" width="18.625" style="3" customWidth="1"/>
    <col min="12049" max="12049" width="4.875" style="3" customWidth="1"/>
    <col min="12050" max="12050" width="20.625" style="3" customWidth="1"/>
    <col min="12051" max="12051" width="18.625" style="3" customWidth="1"/>
    <col min="12052" max="12052" width="4.875" style="3" customWidth="1"/>
    <col min="12053" max="12053" width="22.875" style="3" customWidth="1"/>
    <col min="12054" max="12054" width="18.625" style="3" customWidth="1"/>
    <col min="12055" max="12056" width="9" style="3"/>
    <col min="12057" max="12057" width="32.5" style="3" customWidth="1"/>
    <col min="12058" max="12295" width="9" style="3"/>
    <col min="12296" max="12296" width="4.875" style="3" customWidth="1"/>
    <col min="12297" max="12297" width="20.625" style="3" customWidth="1"/>
    <col min="12298" max="12298" width="18.625" style="3" customWidth="1"/>
    <col min="12299" max="12299" width="4.875" style="3" customWidth="1"/>
    <col min="12300" max="12300" width="20.625" style="3" customWidth="1"/>
    <col min="12301" max="12301" width="18.625" style="3" customWidth="1"/>
    <col min="12302" max="12302" width="4.875" style="3" customWidth="1"/>
    <col min="12303" max="12303" width="26" style="3" customWidth="1"/>
    <col min="12304" max="12304" width="18.625" style="3" customWidth="1"/>
    <col min="12305" max="12305" width="4.875" style="3" customWidth="1"/>
    <col min="12306" max="12306" width="20.625" style="3" customWidth="1"/>
    <col min="12307" max="12307" width="18.625" style="3" customWidth="1"/>
    <col min="12308" max="12308" width="4.875" style="3" customWidth="1"/>
    <col min="12309" max="12309" width="22.875" style="3" customWidth="1"/>
    <col min="12310" max="12310" width="18.625" style="3" customWidth="1"/>
    <col min="12311" max="12312" width="9" style="3"/>
    <col min="12313" max="12313" width="32.5" style="3" customWidth="1"/>
    <col min="12314" max="12551" width="9" style="3"/>
    <col min="12552" max="12552" width="4.875" style="3" customWidth="1"/>
    <col min="12553" max="12553" width="20.625" style="3" customWidth="1"/>
    <col min="12554" max="12554" width="18.625" style="3" customWidth="1"/>
    <col min="12555" max="12555" width="4.875" style="3" customWidth="1"/>
    <col min="12556" max="12556" width="20.625" style="3" customWidth="1"/>
    <col min="12557" max="12557" width="18.625" style="3" customWidth="1"/>
    <col min="12558" max="12558" width="4.875" style="3" customWidth="1"/>
    <col min="12559" max="12559" width="26" style="3" customWidth="1"/>
    <col min="12560" max="12560" width="18.625" style="3" customWidth="1"/>
    <col min="12561" max="12561" width="4.875" style="3" customWidth="1"/>
    <col min="12562" max="12562" width="20.625" style="3" customWidth="1"/>
    <col min="12563" max="12563" width="18.625" style="3" customWidth="1"/>
    <col min="12564" max="12564" width="4.875" style="3" customWidth="1"/>
    <col min="12565" max="12565" width="22.875" style="3" customWidth="1"/>
    <col min="12566" max="12566" width="18.625" style="3" customWidth="1"/>
    <col min="12567" max="12568" width="9" style="3"/>
    <col min="12569" max="12569" width="32.5" style="3" customWidth="1"/>
    <col min="12570" max="12807" width="9" style="3"/>
    <col min="12808" max="12808" width="4.875" style="3" customWidth="1"/>
    <col min="12809" max="12809" width="20.625" style="3" customWidth="1"/>
    <col min="12810" max="12810" width="18.625" style="3" customWidth="1"/>
    <col min="12811" max="12811" width="4.875" style="3" customWidth="1"/>
    <col min="12812" max="12812" width="20.625" style="3" customWidth="1"/>
    <col min="12813" max="12813" width="18.625" style="3" customWidth="1"/>
    <col min="12814" max="12814" width="4.875" style="3" customWidth="1"/>
    <col min="12815" max="12815" width="26" style="3" customWidth="1"/>
    <col min="12816" max="12816" width="18.625" style="3" customWidth="1"/>
    <col min="12817" max="12817" width="4.875" style="3" customWidth="1"/>
    <col min="12818" max="12818" width="20.625" style="3" customWidth="1"/>
    <col min="12819" max="12819" width="18.625" style="3" customWidth="1"/>
    <col min="12820" max="12820" width="4.875" style="3" customWidth="1"/>
    <col min="12821" max="12821" width="22.875" style="3" customWidth="1"/>
    <col min="12822" max="12822" width="18.625" style="3" customWidth="1"/>
    <col min="12823" max="12824" width="9" style="3"/>
    <col min="12825" max="12825" width="32.5" style="3" customWidth="1"/>
    <col min="12826" max="13063" width="9" style="3"/>
    <col min="13064" max="13064" width="4.875" style="3" customWidth="1"/>
    <col min="13065" max="13065" width="20.625" style="3" customWidth="1"/>
    <col min="13066" max="13066" width="18.625" style="3" customWidth="1"/>
    <col min="13067" max="13067" width="4.875" style="3" customWidth="1"/>
    <col min="13068" max="13068" width="20.625" style="3" customWidth="1"/>
    <col min="13069" max="13069" width="18.625" style="3" customWidth="1"/>
    <col min="13070" max="13070" width="4.875" style="3" customWidth="1"/>
    <col min="13071" max="13071" width="26" style="3" customWidth="1"/>
    <col min="13072" max="13072" width="18.625" style="3" customWidth="1"/>
    <col min="13073" max="13073" width="4.875" style="3" customWidth="1"/>
    <col min="13074" max="13074" width="20.625" style="3" customWidth="1"/>
    <col min="13075" max="13075" width="18.625" style="3" customWidth="1"/>
    <col min="13076" max="13076" width="4.875" style="3" customWidth="1"/>
    <col min="13077" max="13077" width="22.875" style="3" customWidth="1"/>
    <col min="13078" max="13078" width="18.625" style="3" customWidth="1"/>
    <col min="13079" max="13080" width="9" style="3"/>
    <col min="13081" max="13081" width="32.5" style="3" customWidth="1"/>
    <col min="13082" max="13319" width="9" style="3"/>
    <col min="13320" max="13320" width="4.875" style="3" customWidth="1"/>
    <col min="13321" max="13321" width="20.625" style="3" customWidth="1"/>
    <col min="13322" max="13322" width="18.625" style="3" customWidth="1"/>
    <col min="13323" max="13323" width="4.875" style="3" customWidth="1"/>
    <col min="13324" max="13324" width="20.625" style="3" customWidth="1"/>
    <col min="13325" max="13325" width="18.625" style="3" customWidth="1"/>
    <col min="13326" max="13326" width="4.875" style="3" customWidth="1"/>
    <col min="13327" max="13327" width="26" style="3" customWidth="1"/>
    <col min="13328" max="13328" width="18.625" style="3" customWidth="1"/>
    <col min="13329" max="13329" width="4.875" style="3" customWidth="1"/>
    <col min="13330" max="13330" width="20.625" style="3" customWidth="1"/>
    <col min="13331" max="13331" width="18.625" style="3" customWidth="1"/>
    <col min="13332" max="13332" width="4.875" style="3" customWidth="1"/>
    <col min="13333" max="13333" width="22.875" style="3" customWidth="1"/>
    <col min="13334" max="13334" width="18.625" style="3" customWidth="1"/>
    <col min="13335" max="13336" width="9" style="3"/>
    <col min="13337" max="13337" width="32.5" style="3" customWidth="1"/>
    <col min="13338" max="13575" width="9" style="3"/>
    <col min="13576" max="13576" width="4.875" style="3" customWidth="1"/>
    <col min="13577" max="13577" width="20.625" style="3" customWidth="1"/>
    <col min="13578" max="13578" width="18.625" style="3" customWidth="1"/>
    <col min="13579" max="13579" width="4.875" style="3" customWidth="1"/>
    <col min="13580" max="13580" width="20.625" style="3" customWidth="1"/>
    <col min="13581" max="13581" width="18.625" style="3" customWidth="1"/>
    <col min="13582" max="13582" width="4.875" style="3" customWidth="1"/>
    <col min="13583" max="13583" width="26" style="3" customWidth="1"/>
    <col min="13584" max="13584" width="18.625" style="3" customWidth="1"/>
    <col min="13585" max="13585" width="4.875" style="3" customWidth="1"/>
    <col min="13586" max="13586" width="20.625" style="3" customWidth="1"/>
    <col min="13587" max="13587" width="18.625" style="3" customWidth="1"/>
    <col min="13588" max="13588" width="4.875" style="3" customWidth="1"/>
    <col min="13589" max="13589" width="22.875" style="3" customWidth="1"/>
    <col min="13590" max="13590" width="18.625" style="3" customWidth="1"/>
    <col min="13591" max="13592" width="9" style="3"/>
    <col min="13593" max="13593" width="32.5" style="3" customWidth="1"/>
    <col min="13594" max="13831" width="9" style="3"/>
    <col min="13832" max="13832" width="4.875" style="3" customWidth="1"/>
    <col min="13833" max="13833" width="20.625" style="3" customWidth="1"/>
    <col min="13834" max="13834" width="18.625" style="3" customWidth="1"/>
    <col min="13835" max="13835" width="4.875" style="3" customWidth="1"/>
    <col min="13836" max="13836" width="20.625" style="3" customWidth="1"/>
    <col min="13837" max="13837" width="18.625" style="3" customWidth="1"/>
    <col min="13838" max="13838" width="4.875" style="3" customWidth="1"/>
    <col min="13839" max="13839" width="26" style="3" customWidth="1"/>
    <col min="13840" max="13840" width="18.625" style="3" customWidth="1"/>
    <col min="13841" max="13841" width="4.875" style="3" customWidth="1"/>
    <col min="13842" max="13842" width="20.625" style="3" customWidth="1"/>
    <col min="13843" max="13843" width="18.625" style="3" customWidth="1"/>
    <col min="13844" max="13844" width="4.875" style="3" customWidth="1"/>
    <col min="13845" max="13845" width="22.875" style="3" customWidth="1"/>
    <col min="13846" max="13846" width="18.625" style="3" customWidth="1"/>
    <col min="13847" max="13848" width="9" style="3"/>
    <col min="13849" max="13849" width="32.5" style="3" customWidth="1"/>
    <col min="13850" max="14087" width="9" style="3"/>
    <col min="14088" max="14088" width="4.875" style="3" customWidth="1"/>
    <col min="14089" max="14089" width="20.625" style="3" customWidth="1"/>
    <col min="14090" max="14090" width="18.625" style="3" customWidth="1"/>
    <col min="14091" max="14091" width="4.875" style="3" customWidth="1"/>
    <col min="14092" max="14092" width="20.625" style="3" customWidth="1"/>
    <col min="14093" max="14093" width="18.625" style="3" customWidth="1"/>
    <col min="14094" max="14094" width="4.875" style="3" customWidth="1"/>
    <col min="14095" max="14095" width="26" style="3" customWidth="1"/>
    <col min="14096" max="14096" width="18.625" style="3" customWidth="1"/>
    <col min="14097" max="14097" width="4.875" style="3" customWidth="1"/>
    <col min="14098" max="14098" width="20.625" style="3" customWidth="1"/>
    <col min="14099" max="14099" width="18.625" style="3" customWidth="1"/>
    <col min="14100" max="14100" width="4.875" style="3" customWidth="1"/>
    <col min="14101" max="14101" width="22.875" style="3" customWidth="1"/>
    <col min="14102" max="14102" width="18.625" style="3" customWidth="1"/>
    <col min="14103" max="14104" width="9" style="3"/>
    <col min="14105" max="14105" width="32.5" style="3" customWidth="1"/>
    <col min="14106" max="14343" width="9" style="3"/>
    <col min="14344" max="14344" width="4.875" style="3" customWidth="1"/>
    <col min="14345" max="14345" width="20.625" style="3" customWidth="1"/>
    <col min="14346" max="14346" width="18.625" style="3" customWidth="1"/>
    <col min="14347" max="14347" width="4.875" style="3" customWidth="1"/>
    <col min="14348" max="14348" width="20.625" style="3" customWidth="1"/>
    <col min="14349" max="14349" width="18.625" style="3" customWidth="1"/>
    <col min="14350" max="14350" width="4.875" style="3" customWidth="1"/>
    <col min="14351" max="14351" width="26" style="3" customWidth="1"/>
    <col min="14352" max="14352" width="18.625" style="3" customWidth="1"/>
    <col min="14353" max="14353" width="4.875" style="3" customWidth="1"/>
    <col min="14354" max="14354" width="20.625" style="3" customWidth="1"/>
    <col min="14355" max="14355" width="18.625" style="3" customWidth="1"/>
    <col min="14356" max="14356" width="4.875" style="3" customWidth="1"/>
    <col min="14357" max="14357" width="22.875" style="3" customWidth="1"/>
    <col min="14358" max="14358" width="18.625" style="3" customWidth="1"/>
    <col min="14359" max="14360" width="9" style="3"/>
    <col min="14361" max="14361" width="32.5" style="3" customWidth="1"/>
    <col min="14362" max="14599" width="9" style="3"/>
    <col min="14600" max="14600" width="4.875" style="3" customWidth="1"/>
    <col min="14601" max="14601" width="20.625" style="3" customWidth="1"/>
    <col min="14602" max="14602" width="18.625" style="3" customWidth="1"/>
    <col min="14603" max="14603" width="4.875" style="3" customWidth="1"/>
    <col min="14604" max="14604" width="20.625" style="3" customWidth="1"/>
    <col min="14605" max="14605" width="18.625" style="3" customWidth="1"/>
    <col min="14606" max="14606" width="4.875" style="3" customWidth="1"/>
    <col min="14607" max="14607" width="26" style="3" customWidth="1"/>
    <col min="14608" max="14608" width="18.625" style="3" customWidth="1"/>
    <col min="14609" max="14609" width="4.875" style="3" customWidth="1"/>
    <col min="14610" max="14610" width="20.625" style="3" customWidth="1"/>
    <col min="14611" max="14611" width="18.625" style="3" customWidth="1"/>
    <col min="14612" max="14612" width="4.875" style="3" customWidth="1"/>
    <col min="14613" max="14613" width="22.875" style="3" customWidth="1"/>
    <col min="14614" max="14614" width="18.625" style="3" customWidth="1"/>
    <col min="14615" max="14616" width="9" style="3"/>
    <col min="14617" max="14617" width="32.5" style="3" customWidth="1"/>
    <col min="14618" max="14855" width="9" style="3"/>
    <col min="14856" max="14856" width="4.875" style="3" customWidth="1"/>
    <col min="14857" max="14857" width="20.625" style="3" customWidth="1"/>
    <col min="14858" max="14858" width="18.625" style="3" customWidth="1"/>
    <col min="14859" max="14859" width="4.875" style="3" customWidth="1"/>
    <col min="14860" max="14860" width="20.625" style="3" customWidth="1"/>
    <col min="14861" max="14861" width="18.625" style="3" customWidth="1"/>
    <col min="14862" max="14862" width="4.875" style="3" customWidth="1"/>
    <col min="14863" max="14863" width="26" style="3" customWidth="1"/>
    <col min="14864" max="14864" width="18.625" style="3" customWidth="1"/>
    <col min="14865" max="14865" width="4.875" style="3" customWidth="1"/>
    <col min="14866" max="14866" width="20.625" style="3" customWidth="1"/>
    <col min="14867" max="14867" width="18.625" style="3" customWidth="1"/>
    <col min="14868" max="14868" width="4.875" style="3" customWidth="1"/>
    <col min="14869" max="14869" width="22.875" style="3" customWidth="1"/>
    <col min="14870" max="14870" width="18.625" style="3" customWidth="1"/>
    <col min="14871" max="14872" width="9" style="3"/>
    <col min="14873" max="14873" width="32.5" style="3" customWidth="1"/>
    <col min="14874" max="15111" width="9" style="3"/>
    <col min="15112" max="15112" width="4.875" style="3" customWidth="1"/>
    <col min="15113" max="15113" width="20.625" style="3" customWidth="1"/>
    <col min="15114" max="15114" width="18.625" style="3" customWidth="1"/>
    <col min="15115" max="15115" width="4.875" style="3" customWidth="1"/>
    <col min="15116" max="15116" width="20.625" style="3" customWidth="1"/>
    <col min="15117" max="15117" width="18.625" style="3" customWidth="1"/>
    <col min="15118" max="15118" width="4.875" style="3" customWidth="1"/>
    <col min="15119" max="15119" width="26" style="3" customWidth="1"/>
    <col min="15120" max="15120" width="18.625" style="3" customWidth="1"/>
    <col min="15121" max="15121" width="4.875" style="3" customWidth="1"/>
    <col min="15122" max="15122" width="20.625" style="3" customWidth="1"/>
    <col min="15123" max="15123" width="18.625" style="3" customWidth="1"/>
    <col min="15124" max="15124" width="4.875" style="3" customWidth="1"/>
    <col min="15125" max="15125" width="22.875" style="3" customWidth="1"/>
    <col min="15126" max="15126" width="18.625" style="3" customWidth="1"/>
    <col min="15127" max="15128" width="9" style="3"/>
    <col min="15129" max="15129" width="32.5" style="3" customWidth="1"/>
    <col min="15130" max="15367" width="9" style="3"/>
    <col min="15368" max="15368" width="4.875" style="3" customWidth="1"/>
    <col min="15369" max="15369" width="20.625" style="3" customWidth="1"/>
    <col min="15370" max="15370" width="18.625" style="3" customWidth="1"/>
    <col min="15371" max="15371" width="4.875" style="3" customWidth="1"/>
    <col min="15372" max="15372" width="20.625" style="3" customWidth="1"/>
    <col min="15373" max="15373" width="18.625" style="3" customWidth="1"/>
    <col min="15374" max="15374" width="4.875" style="3" customWidth="1"/>
    <col min="15375" max="15375" width="26" style="3" customWidth="1"/>
    <col min="15376" max="15376" width="18.625" style="3" customWidth="1"/>
    <col min="15377" max="15377" width="4.875" style="3" customWidth="1"/>
    <col min="15378" max="15378" width="20.625" style="3" customWidth="1"/>
    <col min="15379" max="15379" width="18.625" style="3" customWidth="1"/>
    <col min="15380" max="15380" width="4.875" style="3" customWidth="1"/>
    <col min="15381" max="15381" width="22.875" style="3" customWidth="1"/>
    <col min="15382" max="15382" width="18.625" style="3" customWidth="1"/>
    <col min="15383" max="15384" width="9" style="3"/>
    <col min="15385" max="15385" width="32.5" style="3" customWidth="1"/>
    <col min="15386" max="15623" width="9" style="3"/>
    <col min="15624" max="15624" width="4.875" style="3" customWidth="1"/>
    <col min="15625" max="15625" width="20.625" style="3" customWidth="1"/>
    <col min="15626" max="15626" width="18.625" style="3" customWidth="1"/>
    <col min="15627" max="15627" width="4.875" style="3" customWidth="1"/>
    <col min="15628" max="15628" width="20.625" style="3" customWidth="1"/>
    <col min="15629" max="15629" width="18.625" style="3" customWidth="1"/>
    <col min="15630" max="15630" width="4.875" style="3" customWidth="1"/>
    <col min="15631" max="15631" width="26" style="3" customWidth="1"/>
    <col min="15632" max="15632" width="18.625" style="3" customWidth="1"/>
    <col min="15633" max="15633" width="4.875" style="3" customWidth="1"/>
    <col min="15634" max="15634" width="20.625" style="3" customWidth="1"/>
    <col min="15635" max="15635" width="18.625" style="3" customWidth="1"/>
    <col min="15636" max="15636" width="4.875" style="3" customWidth="1"/>
    <col min="15637" max="15637" width="22.875" style="3" customWidth="1"/>
    <col min="15638" max="15638" width="18.625" style="3" customWidth="1"/>
    <col min="15639" max="15640" width="9" style="3"/>
    <col min="15641" max="15641" width="32.5" style="3" customWidth="1"/>
    <col min="15642" max="15879" width="9" style="3"/>
    <col min="15880" max="15880" width="4.875" style="3" customWidth="1"/>
    <col min="15881" max="15881" width="20.625" style="3" customWidth="1"/>
    <col min="15882" max="15882" width="18.625" style="3" customWidth="1"/>
    <col min="15883" max="15883" width="4.875" style="3" customWidth="1"/>
    <col min="15884" max="15884" width="20.625" style="3" customWidth="1"/>
    <col min="15885" max="15885" width="18.625" style="3" customWidth="1"/>
    <col min="15886" max="15886" width="4.875" style="3" customWidth="1"/>
    <col min="15887" max="15887" width="26" style="3" customWidth="1"/>
    <col min="15888" max="15888" width="18.625" style="3" customWidth="1"/>
    <col min="15889" max="15889" width="4.875" style="3" customWidth="1"/>
    <col min="15890" max="15890" width="20.625" style="3" customWidth="1"/>
    <col min="15891" max="15891" width="18.625" style="3" customWidth="1"/>
    <col min="15892" max="15892" width="4.875" style="3" customWidth="1"/>
    <col min="15893" max="15893" width="22.875" style="3" customWidth="1"/>
    <col min="15894" max="15894" width="18.625" style="3" customWidth="1"/>
    <col min="15895" max="15896" width="9" style="3"/>
    <col min="15897" max="15897" width="32.5" style="3" customWidth="1"/>
    <col min="15898" max="16135" width="9" style="3"/>
    <col min="16136" max="16136" width="4.875" style="3" customWidth="1"/>
    <col min="16137" max="16137" width="20.625" style="3" customWidth="1"/>
    <col min="16138" max="16138" width="18.625" style="3" customWidth="1"/>
    <col min="16139" max="16139" width="4.875" style="3" customWidth="1"/>
    <col min="16140" max="16140" width="20.625" style="3" customWidth="1"/>
    <col min="16141" max="16141" width="18.625" style="3" customWidth="1"/>
    <col min="16142" max="16142" width="4.875" style="3" customWidth="1"/>
    <col min="16143" max="16143" width="26" style="3" customWidth="1"/>
    <col min="16144" max="16144" width="18.625" style="3" customWidth="1"/>
    <col min="16145" max="16145" width="4.875" style="3" customWidth="1"/>
    <col min="16146" max="16146" width="20.625" style="3" customWidth="1"/>
    <col min="16147" max="16147" width="18.625" style="3" customWidth="1"/>
    <col min="16148" max="16148" width="4.875" style="3" customWidth="1"/>
    <col min="16149" max="16149" width="22.875" style="3" customWidth="1"/>
    <col min="16150" max="16150" width="18.625" style="3" customWidth="1"/>
    <col min="16151" max="16152" width="9" style="3"/>
    <col min="16153" max="16153" width="32.5" style="3" customWidth="1"/>
    <col min="16154" max="16384" width="9" style="3"/>
  </cols>
  <sheetData>
    <row r="1" spans="1:34" ht="35.1" customHeight="1" thickBot="1">
      <c r="A1" s="376" t="s">
        <v>143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</row>
    <row r="2" spans="1:34" ht="35.1" customHeight="1">
      <c r="A2" s="377"/>
      <c r="B2" s="256"/>
      <c r="C2" s="380">
        <v>42359</v>
      </c>
      <c r="D2" s="381"/>
      <c r="E2" s="382"/>
      <c r="F2" s="383"/>
      <c r="G2" s="253"/>
      <c r="H2" s="386">
        <f>SUM(C2)+1</f>
        <v>42360</v>
      </c>
      <c r="I2" s="387"/>
      <c r="J2" s="388"/>
      <c r="K2" s="383"/>
      <c r="L2" s="253"/>
      <c r="M2" s="389">
        <f>H2+1</f>
        <v>42361</v>
      </c>
      <c r="N2" s="390"/>
      <c r="O2" s="391"/>
      <c r="P2" s="383"/>
      <c r="Q2" s="253"/>
      <c r="R2" s="392">
        <f>M2+1</f>
        <v>42362</v>
      </c>
      <c r="S2" s="393"/>
      <c r="T2" s="394"/>
      <c r="U2" s="383"/>
      <c r="V2" s="253"/>
      <c r="W2" s="395">
        <f>R2+1</f>
        <v>42363</v>
      </c>
      <c r="X2" s="396"/>
      <c r="Y2" s="397"/>
    </row>
    <row r="3" spans="1:34" ht="35.1" customHeight="1">
      <c r="A3" s="378"/>
      <c r="B3" s="257"/>
      <c r="C3" s="4" t="s">
        <v>8</v>
      </c>
      <c r="D3" s="4"/>
      <c r="E3" s="5">
        <f>30+2</f>
        <v>32</v>
      </c>
      <c r="F3" s="384"/>
      <c r="G3" s="254"/>
      <c r="H3" s="4" t="s">
        <v>8</v>
      </c>
      <c r="I3" s="4"/>
      <c r="J3" s="5">
        <f>30+2</f>
        <v>32</v>
      </c>
      <c r="K3" s="384"/>
      <c r="L3" s="254"/>
      <c r="M3" s="4" t="s">
        <v>8</v>
      </c>
      <c r="N3" s="4"/>
      <c r="O3" s="5">
        <f>30+2</f>
        <v>32</v>
      </c>
      <c r="P3" s="384"/>
      <c r="Q3" s="254"/>
      <c r="R3" s="4" t="s">
        <v>8</v>
      </c>
      <c r="S3" s="4"/>
      <c r="T3" s="5">
        <f>30+2</f>
        <v>32</v>
      </c>
      <c r="U3" s="384"/>
      <c r="V3" s="254"/>
      <c r="W3" s="4" t="s">
        <v>8</v>
      </c>
      <c r="X3" s="4"/>
      <c r="Y3" s="147">
        <v>32</v>
      </c>
      <c r="AA3" s="74"/>
      <c r="AB3" s="74"/>
      <c r="AC3" s="74"/>
      <c r="AD3" s="74"/>
      <c r="AE3" s="74"/>
      <c r="AF3" s="74"/>
      <c r="AG3" s="74"/>
      <c r="AH3" s="74"/>
    </row>
    <row r="4" spans="1:34" ht="35.1" customHeight="1">
      <c r="A4" s="379"/>
      <c r="B4" s="258"/>
      <c r="C4" s="6" t="s">
        <v>9</v>
      </c>
      <c r="D4" s="6" t="s">
        <v>41</v>
      </c>
      <c r="E4" s="7" t="s">
        <v>10</v>
      </c>
      <c r="F4" s="385"/>
      <c r="G4" s="242"/>
      <c r="H4" s="6" t="s">
        <v>9</v>
      </c>
      <c r="I4" s="6" t="s">
        <v>41</v>
      </c>
      <c r="J4" s="7" t="s">
        <v>10</v>
      </c>
      <c r="K4" s="385"/>
      <c r="L4" s="242"/>
      <c r="M4" s="6" t="s">
        <v>9</v>
      </c>
      <c r="N4" s="6" t="s">
        <v>41</v>
      </c>
      <c r="O4" s="7" t="s">
        <v>10</v>
      </c>
      <c r="P4" s="385"/>
      <c r="Q4" s="242"/>
      <c r="R4" s="6" t="s">
        <v>9</v>
      </c>
      <c r="S4" s="6" t="s">
        <v>41</v>
      </c>
      <c r="T4" s="7" t="s">
        <v>10</v>
      </c>
      <c r="U4" s="385"/>
      <c r="V4" s="242"/>
      <c r="W4" s="6" t="s">
        <v>9</v>
      </c>
      <c r="X4" s="6" t="s">
        <v>41</v>
      </c>
      <c r="Y4" s="148" t="s">
        <v>10</v>
      </c>
      <c r="AA4" s="74"/>
      <c r="AB4" s="399"/>
      <c r="AC4" s="85"/>
      <c r="AD4" s="84"/>
      <c r="AE4" s="74"/>
      <c r="AF4" s="74"/>
      <c r="AG4" s="74"/>
      <c r="AH4" s="74"/>
    </row>
    <row r="5" spans="1:34" ht="35.1" customHeight="1">
      <c r="A5" s="400" t="str">
        <f>'楊心菜單12(幼)'!C33</f>
        <v>黃瓜排骨湯</v>
      </c>
      <c r="B5" s="249"/>
      <c r="C5" s="22" t="s">
        <v>167</v>
      </c>
      <c r="D5" s="22">
        <v>30</v>
      </c>
      <c r="E5" s="198">
        <f>E$3*$D5/500</f>
        <v>1.92</v>
      </c>
      <c r="F5" s="421" t="str">
        <f>'楊心菜單12(幼)'!C35</f>
        <v>蔬菜湯餃</v>
      </c>
      <c r="G5" s="245"/>
      <c r="H5" s="18" t="s">
        <v>155</v>
      </c>
      <c r="I5" s="17">
        <v>42</v>
      </c>
      <c r="J5" s="177">
        <f>J$3*$I5/1000</f>
        <v>1.3440000000000001</v>
      </c>
      <c r="K5" s="421" t="str">
        <f>'楊心菜單12(幼)'!C37</f>
        <v>絲瓜麵線</v>
      </c>
      <c r="L5" s="245"/>
      <c r="M5" s="18" t="s">
        <v>218</v>
      </c>
      <c r="N5" s="117"/>
      <c r="O5" s="171" t="s">
        <v>247</v>
      </c>
      <c r="P5" s="406" t="str">
        <f>'楊心菜單12(幼)'!C39</f>
        <v>味噌拉麵</v>
      </c>
      <c r="Q5" s="238"/>
      <c r="R5" s="22" t="s">
        <v>173</v>
      </c>
      <c r="S5" s="22">
        <v>36</v>
      </c>
      <c r="T5" s="251">
        <f>T$3*$S5/1000</f>
        <v>1.1519999999999999</v>
      </c>
      <c r="U5" s="423" t="str">
        <f>'楊心菜單12(幼)'!C41</f>
        <v>魚片粥</v>
      </c>
      <c r="V5" s="246"/>
      <c r="W5" s="63" t="s">
        <v>279</v>
      </c>
      <c r="X5" s="11"/>
      <c r="Y5" s="174" t="s">
        <v>280</v>
      </c>
      <c r="AA5" s="74"/>
      <c r="AB5" s="399"/>
      <c r="AC5" s="83"/>
      <c r="AD5" s="84"/>
      <c r="AE5" s="74"/>
      <c r="AF5" s="74"/>
      <c r="AG5" s="74"/>
      <c r="AH5" s="74"/>
    </row>
    <row r="6" spans="1:34" ht="35.1" customHeight="1">
      <c r="A6" s="401"/>
      <c r="B6" s="250"/>
      <c r="C6" s="22" t="s">
        <v>101</v>
      </c>
      <c r="D6" s="22"/>
      <c r="E6" s="171" t="s">
        <v>136</v>
      </c>
      <c r="F6" s="419"/>
      <c r="G6" s="243"/>
      <c r="H6" s="19" t="s">
        <v>156</v>
      </c>
      <c r="I6" s="17">
        <v>15</v>
      </c>
      <c r="J6" s="177">
        <f t="shared" ref="J6:J8" si="0">J$3*$I6/1000</f>
        <v>0.48</v>
      </c>
      <c r="K6" s="419"/>
      <c r="L6" s="243"/>
      <c r="M6" s="18" t="s">
        <v>248</v>
      </c>
      <c r="N6" s="22">
        <v>10</v>
      </c>
      <c r="O6" s="171">
        <f t="shared" ref="O6:O23" si="1">O$3*$N6/1000</f>
        <v>0.32</v>
      </c>
      <c r="P6" s="407"/>
      <c r="Q6" s="239"/>
      <c r="R6" s="22" t="s">
        <v>160</v>
      </c>
      <c r="S6" s="22"/>
      <c r="T6" s="251" t="s">
        <v>174</v>
      </c>
      <c r="U6" s="424"/>
      <c r="V6" s="247"/>
      <c r="W6" s="121" t="s">
        <v>281</v>
      </c>
      <c r="X6" s="11"/>
      <c r="Y6" s="174">
        <f>Y$3*$X6/1000</f>
        <v>0</v>
      </c>
      <c r="AA6" s="74"/>
      <c r="AB6" s="399"/>
      <c r="AC6" s="85"/>
      <c r="AD6" s="84"/>
      <c r="AE6" s="74"/>
      <c r="AF6" s="74"/>
      <c r="AG6" s="74"/>
      <c r="AH6" s="74"/>
    </row>
    <row r="7" spans="1:34" ht="35.1" customHeight="1">
      <c r="A7" s="401"/>
      <c r="B7" s="250"/>
      <c r="C7" s="22" t="s">
        <v>100</v>
      </c>
      <c r="D7" s="22"/>
      <c r="E7" s="171">
        <v>0.1</v>
      </c>
      <c r="F7" s="419"/>
      <c r="G7" s="243"/>
      <c r="H7" s="65" t="s">
        <v>157</v>
      </c>
      <c r="I7" s="22">
        <v>10</v>
      </c>
      <c r="J7" s="192">
        <v>1</v>
      </c>
      <c r="K7" s="419"/>
      <c r="L7" s="243"/>
      <c r="M7" s="17" t="s">
        <v>223</v>
      </c>
      <c r="N7" s="22">
        <v>3</v>
      </c>
      <c r="O7" s="171">
        <f t="shared" si="1"/>
        <v>9.6000000000000002E-2</v>
      </c>
      <c r="P7" s="407"/>
      <c r="Q7" s="239"/>
      <c r="R7" s="22" t="s">
        <v>287</v>
      </c>
      <c r="S7" s="22"/>
      <c r="T7" s="171" t="s">
        <v>288</v>
      </c>
      <c r="U7" s="424"/>
      <c r="V7" s="247"/>
      <c r="W7" s="63"/>
      <c r="X7" s="22"/>
      <c r="Y7" s="174"/>
      <c r="AA7" s="74"/>
      <c r="AB7" s="399"/>
      <c r="AC7" s="72"/>
      <c r="AD7" s="73"/>
      <c r="AE7" s="74"/>
      <c r="AF7" s="74"/>
      <c r="AG7" s="74"/>
      <c r="AH7" s="74"/>
    </row>
    <row r="8" spans="1:34" ht="35.1" customHeight="1">
      <c r="A8" s="401"/>
      <c r="B8" s="250"/>
      <c r="C8" s="22" t="s">
        <v>168</v>
      </c>
      <c r="D8" s="22"/>
      <c r="E8" s="199">
        <v>2</v>
      </c>
      <c r="F8" s="419"/>
      <c r="G8" s="243"/>
      <c r="H8" s="17" t="s">
        <v>103</v>
      </c>
      <c r="I8" s="17">
        <v>20</v>
      </c>
      <c r="J8" s="177">
        <f t="shared" si="0"/>
        <v>0.64</v>
      </c>
      <c r="K8" s="419"/>
      <c r="L8" s="243"/>
      <c r="M8" s="17" t="s">
        <v>249</v>
      </c>
      <c r="N8" s="22">
        <v>20</v>
      </c>
      <c r="O8" s="171">
        <f t="shared" si="1"/>
        <v>0.64</v>
      </c>
      <c r="P8" s="407"/>
      <c r="Q8" s="239"/>
      <c r="R8" s="67"/>
      <c r="S8" s="22"/>
      <c r="T8" s="251">
        <f t="shared" ref="T8:T13" si="2">T$3*$S8/1000</f>
        <v>0</v>
      </c>
      <c r="U8" s="424"/>
      <c r="V8" s="247"/>
      <c r="W8" s="115" t="s">
        <v>282</v>
      </c>
      <c r="X8" s="22"/>
      <c r="Y8" s="174" t="s">
        <v>283</v>
      </c>
      <c r="AA8" s="74"/>
      <c r="AB8" s="399"/>
      <c r="AC8" s="72"/>
      <c r="AD8" s="73"/>
      <c r="AE8" s="74"/>
      <c r="AF8" s="74"/>
      <c r="AG8" s="74"/>
      <c r="AH8" s="74"/>
    </row>
    <row r="9" spans="1:34" ht="35.1" customHeight="1">
      <c r="A9" s="401"/>
      <c r="B9" s="250"/>
      <c r="C9" s="11" t="s">
        <v>120</v>
      </c>
      <c r="D9" s="11"/>
      <c r="E9" s="199">
        <v>1</v>
      </c>
      <c r="F9" s="419"/>
      <c r="G9" s="243"/>
      <c r="H9" s="260" t="s">
        <v>292</v>
      </c>
      <c r="I9" s="17"/>
      <c r="J9" s="177" t="s">
        <v>293</v>
      </c>
      <c r="K9" s="419"/>
      <c r="L9" s="243"/>
      <c r="M9" s="17" t="s">
        <v>250</v>
      </c>
      <c r="N9" s="11">
        <v>8</v>
      </c>
      <c r="O9" s="171">
        <f t="shared" si="1"/>
        <v>0.25600000000000001</v>
      </c>
      <c r="P9" s="407"/>
      <c r="Q9" s="239"/>
      <c r="R9" s="11"/>
      <c r="S9" s="11"/>
      <c r="T9" s="251">
        <f t="shared" si="2"/>
        <v>0</v>
      </c>
      <c r="U9" s="424"/>
      <c r="V9" s="247"/>
      <c r="W9" s="63"/>
      <c r="X9" s="11"/>
      <c r="Y9" s="174"/>
      <c r="AA9" s="74"/>
      <c r="AB9" s="399"/>
      <c r="AC9" s="74"/>
      <c r="AD9" s="74"/>
      <c r="AE9" s="74"/>
      <c r="AF9" s="74"/>
      <c r="AG9" s="74"/>
      <c r="AH9" s="74"/>
    </row>
    <row r="10" spans="1:34" ht="35.1" customHeight="1">
      <c r="A10" s="401"/>
      <c r="B10" s="250"/>
      <c r="C10" s="70"/>
      <c r="D10" s="70"/>
      <c r="E10" s="171">
        <f t="shared" ref="E10:E23" si="3">E$3*$D10/1000</f>
        <v>0</v>
      </c>
      <c r="F10" s="419"/>
      <c r="G10" s="243"/>
      <c r="H10" s="8"/>
      <c r="I10" s="70"/>
      <c r="J10" s="171">
        <f t="shared" ref="J10:J23" si="4">J$3*$I10/1000</f>
        <v>0</v>
      </c>
      <c r="K10" s="419"/>
      <c r="L10" s="243"/>
      <c r="M10" s="17" t="s">
        <v>251</v>
      </c>
      <c r="N10" s="11">
        <v>10</v>
      </c>
      <c r="O10" s="171">
        <f t="shared" si="1"/>
        <v>0.32</v>
      </c>
      <c r="P10" s="407"/>
      <c r="Q10" s="239"/>
      <c r="R10" s="70"/>
      <c r="S10" s="70"/>
      <c r="T10" s="251">
        <f t="shared" si="2"/>
        <v>0</v>
      </c>
      <c r="U10" s="424"/>
      <c r="V10" s="247"/>
      <c r="W10" s="63"/>
      <c r="X10" s="70"/>
      <c r="Y10" s="174"/>
      <c r="AA10" s="74"/>
      <c r="AB10" s="399"/>
      <c r="AC10" s="74"/>
      <c r="AD10" s="74"/>
      <c r="AE10" s="74"/>
      <c r="AF10" s="74"/>
      <c r="AG10" s="74"/>
      <c r="AH10" s="74"/>
    </row>
    <row r="11" spans="1:34" ht="35.1" customHeight="1">
      <c r="A11" s="401"/>
      <c r="B11" s="250"/>
      <c r="C11" s="11"/>
      <c r="D11" s="11"/>
      <c r="E11" s="171">
        <f t="shared" si="3"/>
        <v>0</v>
      </c>
      <c r="F11" s="419"/>
      <c r="G11" s="243"/>
      <c r="H11" s="8"/>
      <c r="I11" s="11"/>
      <c r="J11" s="171">
        <f t="shared" si="4"/>
        <v>0</v>
      </c>
      <c r="K11" s="419"/>
      <c r="L11" s="243"/>
      <c r="M11" s="10"/>
      <c r="N11" s="11"/>
      <c r="O11" s="171">
        <f t="shared" si="1"/>
        <v>0</v>
      </c>
      <c r="P11" s="407"/>
      <c r="Q11" s="239"/>
      <c r="R11" s="11"/>
      <c r="S11" s="11"/>
      <c r="T11" s="251">
        <f t="shared" si="2"/>
        <v>0</v>
      </c>
      <c r="U11" s="424"/>
      <c r="V11" s="247"/>
      <c r="W11" s="118"/>
      <c r="X11" s="11"/>
      <c r="Y11" s="174"/>
      <c r="AA11" s="74"/>
      <c r="AB11" s="399"/>
      <c r="AC11" s="74"/>
      <c r="AD11" s="74"/>
      <c r="AE11" s="74"/>
      <c r="AF11" s="74"/>
      <c r="AG11" s="74"/>
      <c r="AH11" s="74"/>
    </row>
    <row r="12" spans="1:34" ht="35.1" customHeight="1">
      <c r="A12" s="401"/>
      <c r="B12" s="250"/>
      <c r="C12" s="11"/>
      <c r="D12" s="11"/>
      <c r="E12" s="171">
        <f t="shared" si="3"/>
        <v>0</v>
      </c>
      <c r="F12" s="419"/>
      <c r="G12" s="243"/>
      <c r="H12" s="8"/>
      <c r="I12" s="11"/>
      <c r="J12" s="171">
        <f t="shared" si="4"/>
        <v>0</v>
      </c>
      <c r="K12" s="419"/>
      <c r="L12" s="243"/>
      <c r="M12" s="8"/>
      <c r="N12" s="11"/>
      <c r="O12" s="171">
        <f t="shared" si="1"/>
        <v>0</v>
      </c>
      <c r="P12" s="407"/>
      <c r="Q12" s="239"/>
      <c r="R12" s="11"/>
      <c r="S12" s="11"/>
      <c r="T12" s="251">
        <f t="shared" si="2"/>
        <v>0</v>
      </c>
      <c r="U12" s="424"/>
      <c r="V12" s="247"/>
      <c r="W12" s="63"/>
      <c r="X12" s="11"/>
      <c r="Y12" s="174"/>
      <c r="AA12" s="74"/>
      <c r="AB12" s="399"/>
      <c r="AC12" s="72"/>
      <c r="AD12" s="73"/>
      <c r="AE12" s="74"/>
      <c r="AF12" s="74"/>
      <c r="AG12" s="74"/>
      <c r="AH12" s="74"/>
    </row>
    <row r="13" spans="1:34" ht="35.1" customHeight="1">
      <c r="A13" s="401"/>
      <c r="B13" s="250"/>
      <c r="C13" s="11"/>
      <c r="D13" s="11"/>
      <c r="E13" s="171">
        <f t="shared" si="3"/>
        <v>0</v>
      </c>
      <c r="F13" s="419"/>
      <c r="G13" s="243"/>
      <c r="H13" s="8"/>
      <c r="I13" s="11"/>
      <c r="J13" s="171">
        <f t="shared" si="4"/>
        <v>0</v>
      </c>
      <c r="K13" s="419"/>
      <c r="L13" s="243"/>
      <c r="M13" s="8"/>
      <c r="N13" s="11"/>
      <c r="O13" s="171">
        <f t="shared" si="1"/>
        <v>0</v>
      </c>
      <c r="P13" s="407"/>
      <c r="Q13" s="239"/>
      <c r="R13" s="71"/>
      <c r="S13" s="11"/>
      <c r="T13" s="251">
        <f t="shared" si="2"/>
        <v>0</v>
      </c>
      <c r="U13" s="424"/>
      <c r="V13" s="247"/>
      <c r="W13" s="121"/>
      <c r="X13" s="11"/>
      <c r="Y13" s="174"/>
      <c r="AA13" s="74"/>
      <c r="AB13" s="399"/>
      <c r="AC13" s="428"/>
      <c r="AD13" s="428"/>
      <c r="AE13" s="74"/>
      <c r="AF13" s="74"/>
      <c r="AG13" s="74"/>
      <c r="AH13" s="74"/>
    </row>
    <row r="14" spans="1:34" ht="35.1" customHeight="1" thickBot="1">
      <c r="A14" s="402"/>
      <c r="B14" s="259"/>
      <c r="C14" s="151"/>
      <c r="D14" s="164">
        <f>SUM(D5:D13)</f>
        <v>30</v>
      </c>
      <c r="E14" s="172"/>
      <c r="F14" s="420"/>
      <c r="G14" s="244"/>
      <c r="H14" s="149"/>
      <c r="I14" s="164">
        <f>SUM(I5:I13)</f>
        <v>87</v>
      </c>
      <c r="J14" s="172"/>
      <c r="K14" s="420"/>
      <c r="L14" s="244"/>
      <c r="M14" s="149"/>
      <c r="N14" s="164">
        <f>SUM(N5:N13)</f>
        <v>51</v>
      </c>
      <c r="O14" s="172"/>
      <c r="P14" s="408"/>
      <c r="Q14" s="240"/>
      <c r="R14" s="158"/>
      <c r="S14" s="164">
        <f>SUM(S5:S13)</f>
        <v>36</v>
      </c>
      <c r="T14" s="252"/>
      <c r="U14" s="425"/>
      <c r="V14" s="248"/>
      <c r="W14" s="159"/>
      <c r="X14" s="164">
        <f>SUM(X5:X13)</f>
        <v>0</v>
      </c>
      <c r="Y14" s="175"/>
      <c r="AA14" s="74"/>
      <c r="AB14" s="74"/>
      <c r="AC14" s="74"/>
      <c r="AD14" s="74"/>
      <c r="AE14" s="74"/>
      <c r="AF14" s="74"/>
      <c r="AG14" s="74"/>
      <c r="AH14" s="74"/>
    </row>
    <row r="15" spans="1:34" ht="35.1" customHeight="1">
      <c r="A15" s="409" t="str">
        <f>'楊心菜單12(幼)'!L33</f>
        <v>馬拉糕+米漿</v>
      </c>
      <c r="B15" s="255"/>
      <c r="C15" s="155" t="s">
        <v>284</v>
      </c>
      <c r="D15" s="155"/>
      <c r="E15" s="173" t="s">
        <v>169</v>
      </c>
      <c r="F15" s="410" t="str">
        <f>'楊心菜單12(幼)'!L35</f>
        <v>炒板條</v>
      </c>
      <c r="G15" s="241"/>
      <c r="H15" s="154" t="s">
        <v>170</v>
      </c>
      <c r="I15" s="155">
        <v>36</v>
      </c>
      <c r="J15" s="173">
        <f t="shared" si="4"/>
        <v>1.1519999999999999</v>
      </c>
      <c r="K15" s="410" t="str">
        <f>'楊心菜單12(幼)'!L37</f>
        <v>水果拼盤</v>
      </c>
      <c r="L15" s="241"/>
      <c r="M15" s="156" t="s">
        <v>130</v>
      </c>
      <c r="N15" s="155"/>
      <c r="O15" s="173">
        <v>2</v>
      </c>
      <c r="P15" s="418" t="str">
        <f>'楊心菜單12(幼)'!L39</f>
        <v>小餐包+鮮奶</v>
      </c>
      <c r="Q15" s="243" t="s">
        <v>290</v>
      </c>
      <c r="R15" s="62" t="s">
        <v>289</v>
      </c>
      <c r="S15" s="22">
        <v>55</v>
      </c>
      <c r="T15" s="173">
        <f>T$3*$S15/1000</f>
        <v>1.76</v>
      </c>
      <c r="U15" s="429" t="str">
        <f>'楊心菜單12(幼)'!L41</f>
        <v>桂圓小米甜粥</v>
      </c>
      <c r="V15" s="255"/>
      <c r="W15" s="152" t="s">
        <v>177</v>
      </c>
      <c r="X15" s="155">
        <v>10</v>
      </c>
      <c r="Y15" s="176">
        <f>Y$3*$X15/1000</f>
        <v>0.32</v>
      </c>
      <c r="Z15" s="72"/>
      <c r="AA15" s="73"/>
      <c r="AB15" s="74"/>
      <c r="AC15" s="74"/>
      <c r="AD15" s="74"/>
      <c r="AE15" s="74"/>
      <c r="AF15" s="74"/>
      <c r="AG15" s="74"/>
      <c r="AH15" s="74"/>
    </row>
    <row r="16" spans="1:34" ht="35.1" customHeight="1">
      <c r="A16" s="401"/>
      <c r="B16" s="250"/>
      <c r="C16" s="77" t="s">
        <v>154</v>
      </c>
      <c r="D16" s="77"/>
      <c r="E16" s="171" t="s">
        <v>127</v>
      </c>
      <c r="F16" s="404"/>
      <c r="G16" s="236"/>
      <c r="H16" s="18" t="s">
        <v>258</v>
      </c>
      <c r="I16" s="77"/>
      <c r="J16" s="171" t="s">
        <v>171</v>
      </c>
      <c r="K16" s="404"/>
      <c r="L16" s="236"/>
      <c r="M16" s="11" t="s">
        <v>172</v>
      </c>
      <c r="N16" s="77"/>
      <c r="O16" s="171">
        <v>1</v>
      </c>
      <c r="P16" s="419"/>
      <c r="Q16" s="243" t="s">
        <v>291</v>
      </c>
      <c r="R16" s="62" t="s">
        <v>285</v>
      </c>
      <c r="S16" s="22">
        <v>15</v>
      </c>
      <c r="T16" s="171">
        <f t="shared" ref="T16:T19" si="5">T$3*$S16/1000</f>
        <v>0.48</v>
      </c>
      <c r="U16" s="427"/>
      <c r="V16" s="250"/>
      <c r="W16" s="119" t="s">
        <v>176</v>
      </c>
      <c r="X16" s="77">
        <v>10</v>
      </c>
      <c r="Y16" s="174">
        <f>Y$3*$X16/1000</f>
        <v>0.32</v>
      </c>
      <c r="Z16" s="72"/>
      <c r="AA16" s="399"/>
      <c r="AB16" s="85"/>
      <c r="AC16" s="84"/>
      <c r="AD16" s="74"/>
      <c r="AE16" s="74"/>
      <c r="AF16" s="74"/>
      <c r="AG16" s="74"/>
      <c r="AH16" s="74"/>
    </row>
    <row r="17" spans="1:34" ht="35.1" customHeight="1">
      <c r="A17" s="401"/>
      <c r="B17" s="250"/>
      <c r="C17" s="98"/>
      <c r="D17" s="98"/>
      <c r="E17" s="171">
        <f t="shared" si="3"/>
        <v>0</v>
      </c>
      <c r="F17" s="404"/>
      <c r="G17" s="236"/>
      <c r="H17" s="17" t="s">
        <v>110</v>
      </c>
      <c r="I17" s="98"/>
      <c r="J17" s="171" t="s">
        <v>286</v>
      </c>
      <c r="K17" s="404"/>
      <c r="L17" s="236"/>
      <c r="M17" s="11" t="s">
        <v>107</v>
      </c>
      <c r="N17" s="98"/>
      <c r="O17" s="171">
        <v>2</v>
      </c>
      <c r="P17" s="419"/>
      <c r="Q17" s="243"/>
      <c r="R17" s="63" t="s">
        <v>113</v>
      </c>
      <c r="S17" s="22">
        <v>3</v>
      </c>
      <c r="T17" s="171">
        <f t="shared" si="5"/>
        <v>9.6000000000000002E-2</v>
      </c>
      <c r="U17" s="427"/>
      <c r="V17" s="250"/>
      <c r="W17" s="22" t="s">
        <v>178</v>
      </c>
      <c r="X17" s="98"/>
      <c r="Y17" s="174" t="s">
        <v>179</v>
      </c>
      <c r="Z17" s="72"/>
      <c r="AA17" s="399"/>
      <c r="AB17" s="90"/>
      <c r="AC17" s="84"/>
      <c r="AD17" s="74"/>
      <c r="AE17" s="74"/>
      <c r="AF17" s="74"/>
      <c r="AG17" s="74"/>
      <c r="AH17" s="74"/>
    </row>
    <row r="18" spans="1:34" ht="35.1" customHeight="1">
      <c r="A18" s="401"/>
      <c r="B18" s="250"/>
      <c r="C18" s="98"/>
      <c r="D18" s="98"/>
      <c r="E18" s="171">
        <f t="shared" si="3"/>
        <v>0</v>
      </c>
      <c r="F18" s="404"/>
      <c r="G18" s="236"/>
      <c r="H18" s="17"/>
      <c r="I18" s="98"/>
      <c r="J18" s="171">
        <f t="shared" si="4"/>
        <v>0</v>
      </c>
      <c r="K18" s="404"/>
      <c r="L18" s="236"/>
      <c r="M18" s="11"/>
      <c r="N18" s="98"/>
      <c r="O18" s="171">
        <f t="shared" si="1"/>
        <v>0</v>
      </c>
      <c r="P18" s="419"/>
      <c r="Q18" s="243"/>
      <c r="R18" s="115" t="s">
        <v>123</v>
      </c>
      <c r="S18" s="22">
        <v>10</v>
      </c>
      <c r="T18" s="171">
        <f t="shared" si="5"/>
        <v>0.32</v>
      </c>
      <c r="U18" s="427"/>
      <c r="V18" s="250"/>
      <c r="W18" s="17" t="s">
        <v>159</v>
      </c>
      <c r="X18" s="98"/>
      <c r="Y18" s="171" t="s">
        <v>175</v>
      </c>
      <c r="Z18" s="75"/>
      <c r="AA18" s="399"/>
      <c r="AB18" s="85"/>
      <c r="AC18" s="84"/>
      <c r="AD18" s="74"/>
      <c r="AE18" s="74"/>
      <c r="AF18" s="74"/>
      <c r="AG18" s="74"/>
      <c r="AH18" s="74"/>
    </row>
    <row r="19" spans="1:34" ht="35.1" customHeight="1">
      <c r="A19" s="401"/>
      <c r="B19" s="250"/>
      <c r="C19" s="17"/>
      <c r="D19" s="17"/>
      <c r="E19" s="171">
        <f t="shared" si="3"/>
        <v>0</v>
      </c>
      <c r="F19" s="404"/>
      <c r="G19" s="236"/>
      <c r="H19" s="17"/>
      <c r="I19" s="17"/>
      <c r="J19" s="171">
        <f t="shared" si="4"/>
        <v>0</v>
      </c>
      <c r="K19" s="404"/>
      <c r="L19" s="236"/>
      <c r="M19" s="11"/>
      <c r="N19" s="17"/>
      <c r="O19" s="171">
        <f t="shared" si="1"/>
        <v>0</v>
      </c>
      <c r="P19" s="419"/>
      <c r="Q19" s="243"/>
      <c r="R19" s="63" t="s">
        <v>104</v>
      </c>
      <c r="S19" s="11">
        <v>2</v>
      </c>
      <c r="T19" s="171">
        <f t="shared" si="5"/>
        <v>6.4000000000000001E-2</v>
      </c>
      <c r="U19" s="427"/>
      <c r="V19" s="250"/>
      <c r="W19" s="8" t="s">
        <v>110</v>
      </c>
      <c r="X19" s="17"/>
      <c r="Y19" s="174" t="s">
        <v>286</v>
      </c>
      <c r="Z19" s="74"/>
      <c r="AA19" s="399"/>
      <c r="AB19" s="91"/>
      <c r="AC19" s="91"/>
      <c r="AD19" s="74"/>
      <c r="AE19" s="74"/>
      <c r="AF19" s="74"/>
      <c r="AG19" s="74"/>
      <c r="AH19" s="74"/>
    </row>
    <row r="20" spans="1:34" ht="35.1" customHeight="1">
      <c r="A20" s="401"/>
      <c r="B20" s="250"/>
      <c r="C20" s="22"/>
      <c r="D20" s="22"/>
      <c r="E20" s="171">
        <f t="shared" si="3"/>
        <v>0</v>
      </c>
      <c r="F20" s="404"/>
      <c r="G20" s="236"/>
      <c r="H20" s="21"/>
      <c r="I20" s="22"/>
      <c r="J20" s="171">
        <f t="shared" si="4"/>
        <v>0</v>
      </c>
      <c r="K20" s="404"/>
      <c r="L20" s="236"/>
      <c r="M20" s="11"/>
      <c r="N20" s="22"/>
      <c r="O20" s="171">
        <f t="shared" si="1"/>
        <v>0</v>
      </c>
      <c r="P20" s="419"/>
      <c r="Q20" s="243"/>
      <c r="R20" s="63" t="s">
        <v>133</v>
      </c>
      <c r="S20" s="70"/>
      <c r="T20" s="171" t="s">
        <v>175</v>
      </c>
      <c r="U20" s="427"/>
      <c r="V20" s="250"/>
      <c r="W20" s="8"/>
      <c r="X20" s="22"/>
      <c r="Y20" s="174">
        <f>Y$3*$X20/1000</f>
        <v>0</v>
      </c>
      <c r="AA20" s="399"/>
      <c r="AB20" s="85"/>
      <c r="AC20" s="86"/>
      <c r="AD20" s="74"/>
      <c r="AE20" s="74"/>
      <c r="AF20" s="74"/>
      <c r="AG20" s="74"/>
      <c r="AH20" s="74"/>
    </row>
    <row r="21" spans="1:34" ht="35.1" customHeight="1">
      <c r="A21" s="401"/>
      <c r="B21" s="250"/>
      <c r="C21" s="11"/>
      <c r="D21" s="11"/>
      <c r="E21" s="171">
        <f t="shared" si="3"/>
        <v>0</v>
      </c>
      <c r="F21" s="404"/>
      <c r="G21" s="236"/>
      <c r="H21" s="10"/>
      <c r="I21" s="11"/>
      <c r="J21" s="171">
        <f t="shared" si="4"/>
        <v>0</v>
      </c>
      <c r="K21" s="404"/>
      <c r="L21" s="236"/>
      <c r="M21" s="11"/>
      <c r="N21" s="11"/>
      <c r="O21" s="171">
        <f t="shared" si="1"/>
        <v>0</v>
      </c>
      <c r="P21" s="419"/>
      <c r="Q21" s="243"/>
      <c r="R21" s="118" t="s">
        <v>134</v>
      </c>
      <c r="S21" s="11"/>
      <c r="T21" s="171" t="s">
        <v>175</v>
      </c>
      <c r="U21" s="427"/>
      <c r="V21" s="250"/>
      <c r="W21" s="8"/>
      <c r="X21" s="11"/>
      <c r="Y21" s="174">
        <f>Y$3*$X21/1000</f>
        <v>0</v>
      </c>
      <c r="AA21" s="399"/>
      <c r="AB21" s="72"/>
      <c r="AC21" s="82"/>
      <c r="AD21" s="74"/>
      <c r="AE21" s="74"/>
      <c r="AF21" s="74"/>
      <c r="AG21" s="74"/>
      <c r="AH21" s="74"/>
    </row>
    <row r="22" spans="1:34" ht="35.1" customHeight="1">
      <c r="A22" s="401"/>
      <c r="B22" s="250"/>
      <c r="C22" s="11"/>
      <c r="D22" s="11"/>
      <c r="E22" s="171">
        <f t="shared" si="3"/>
        <v>0</v>
      </c>
      <c r="F22" s="404"/>
      <c r="G22" s="236"/>
      <c r="H22" s="10"/>
      <c r="I22" s="11"/>
      <c r="J22" s="171">
        <f t="shared" si="4"/>
        <v>0</v>
      </c>
      <c r="K22" s="404"/>
      <c r="L22" s="236"/>
      <c r="M22" s="11"/>
      <c r="N22" s="11"/>
      <c r="O22" s="171">
        <f t="shared" si="1"/>
        <v>0</v>
      </c>
      <c r="P22" s="419"/>
      <c r="Q22" s="243"/>
      <c r="R22" s="10"/>
      <c r="S22" s="11"/>
      <c r="T22" s="171">
        <f>T$3*$S22/1000</f>
        <v>0</v>
      </c>
      <c r="U22" s="427"/>
      <c r="V22" s="250"/>
      <c r="W22" s="8"/>
      <c r="X22" s="11"/>
      <c r="Y22" s="174">
        <f>Y$3*$X22/1000</f>
        <v>0</v>
      </c>
      <c r="AA22" s="399"/>
      <c r="AB22" s="72"/>
      <c r="AC22" s="73"/>
      <c r="AD22" s="74"/>
      <c r="AE22" s="74"/>
      <c r="AF22" s="74"/>
      <c r="AG22" s="74"/>
      <c r="AH22" s="74"/>
    </row>
    <row r="23" spans="1:34" ht="35.1" customHeight="1">
      <c r="A23" s="401"/>
      <c r="B23" s="250"/>
      <c r="C23" s="11"/>
      <c r="D23" s="11"/>
      <c r="E23" s="171">
        <f t="shared" si="3"/>
        <v>0</v>
      </c>
      <c r="F23" s="404"/>
      <c r="G23" s="236"/>
      <c r="H23" s="10"/>
      <c r="I23" s="11"/>
      <c r="J23" s="171">
        <f t="shared" si="4"/>
        <v>0</v>
      </c>
      <c r="K23" s="404"/>
      <c r="L23" s="236"/>
      <c r="M23" s="11"/>
      <c r="N23" s="11"/>
      <c r="O23" s="171">
        <f t="shared" si="1"/>
        <v>0</v>
      </c>
      <c r="P23" s="419"/>
      <c r="Q23" s="243"/>
      <c r="R23" s="8"/>
      <c r="S23" s="11"/>
      <c r="T23" s="171">
        <f>T$3*$S23/1000</f>
        <v>0</v>
      </c>
      <c r="U23" s="404"/>
      <c r="V23" s="236"/>
      <c r="W23" s="8"/>
      <c r="X23" s="11"/>
      <c r="Y23" s="174">
        <f>Y$3*$X23/1000</f>
        <v>0</v>
      </c>
      <c r="AA23" s="399"/>
      <c r="AB23" s="72"/>
      <c r="AC23" s="73"/>
      <c r="AD23" s="74"/>
      <c r="AE23" s="74"/>
      <c r="AF23" s="74"/>
      <c r="AG23" s="74"/>
      <c r="AH23" s="74"/>
    </row>
    <row r="24" spans="1:34" ht="35.1" customHeight="1" thickBot="1">
      <c r="A24" s="402"/>
      <c r="B24" s="259"/>
      <c r="C24" s="151"/>
      <c r="D24" s="164">
        <f>SUM(D15:D23)</f>
        <v>0</v>
      </c>
      <c r="E24" s="172"/>
      <c r="F24" s="405"/>
      <c r="G24" s="237"/>
      <c r="H24" s="150"/>
      <c r="I24" s="164">
        <f>SUM(I15:I23)</f>
        <v>36</v>
      </c>
      <c r="J24" s="172"/>
      <c r="K24" s="405"/>
      <c r="L24" s="237"/>
      <c r="M24" s="151"/>
      <c r="N24" s="164">
        <f>SUM(N15:N23)</f>
        <v>0</v>
      </c>
      <c r="O24" s="172"/>
      <c r="P24" s="420"/>
      <c r="Q24" s="244"/>
      <c r="R24" s="149"/>
      <c r="S24" s="164">
        <f>SUM(S15:S23)</f>
        <v>85</v>
      </c>
      <c r="T24" s="172"/>
      <c r="U24" s="405"/>
      <c r="V24" s="237"/>
      <c r="W24" s="149"/>
      <c r="X24" s="164">
        <f>SUM(X15:X23)</f>
        <v>20</v>
      </c>
      <c r="Y24" s="175"/>
      <c r="AA24" s="399"/>
      <c r="AB24" s="72"/>
      <c r="AC24" s="73"/>
      <c r="AD24" s="74"/>
      <c r="AE24" s="74"/>
      <c r="AF24" s="74"/>
      <c r="AG24" s="74"/>
      <c r="AH24" s="74"/>
    </row>
    <row r="25" spans="1:34" ht="35.1" customHeight="1">
      <c r="C25" s="14" t="s">
        <v>11</v>
      </c>
      <c r="D25" s="14"/>
      <c r="E25" s="14"/>
      <c r="F25" s="14"/>
      <c r="G25" s="14"/>
      <c r="H25" s="14"/>
      <c r="I25" s="14"/>
      <c r="J25" s="145" t="s">
        <v>12</v>
      </c>
      <c r="K25" s="146"/>
      <c r="L25" s="146"/>
      <c r="M25" s="14"/>
      <c r="N25" s="14"/>
      <c r="O25" s="14"/>
      <c r="P25" s="14" t="s">
        <v>13</v>
      </c>
      <c r="Q25" s="14"/>
      <c r="R25" s="15"/>
      <c r="S25" s="14"/>
      <c r="T25" s="14"/>
      <c r="U25" s="14" t="s">
        <v>14</v>
      </c>
      <c r="V25" s="14"/>
      <c r="W25" s="14"/>
      <c r="X25" s="14"/>
      <c r="Y25" s="14"/>
      <c r="AA25" s="399"/>
      <c r="AB25" s="72"/>
      <c r="AC25" s="73"/>
      <c r="AD25" s="74"/>
      <c r="AE25" s="74"/>
      <c r="AF25" s="74"/>
      <c r="AG25" s="74"/>
      <c r="AH25" s="74"/>
    </row>
  </sheetData>
  <mergeCells count="24">
    <mergeCell ref="AC13:AD13"/>
    <mergeCell ref="AB4:AB13"/>
    <mergeCell ref="AA16:AA25"/>
    <mergeCell ref="A5:A14"/>
    <mergeCell ref="F5:F14"/>
    <mergeCell ref="K5:K14"/>
    <mergeCell ref="P5:P14"/>
    <mergeCell ref="U5:U14"/>
    <mergeCell ref="F15:F24"/>
    <mergeCell ref="K15:K24"/>
    <mergeCell ref="P15:P24"/>
    <mergeCell ref="U15:U24"/>
    <mergeCell ref="A15:A24"/>
    <mergeCell ref="A1:Y1"/>
    <mergeCell ref="A2:A4"/>
    <mergeCell ref="C2:E2"/>
    <mergeCell ref="F2:F4"/>
    <mergeCell ref="H2:J2"/>
    <mergeCell ref="K2:K4"/>
    <mergeCell ref="M2:O2"/>
    <mergeCell ref="P2:P4"/>
    <mergeCell ref="R2:T2"/>
    <mergeCell ref="U2:U4"/>
    <mergeCell ref="W2:Y2"/>
  </mergeCells>
  <phoneticPr fontId="3" type="noConversion"/>
  <printOptions horizontalCentered="1" verticalCentered="1"/>
  <pageMargins left="0" right="0" top="0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view="pageBreakPreview" topLeftCell="A4" zoomScale="68" zoomScaleNormal="50" zoomScaleSheetLayoutView="68" workbookViewId="0">
      <selection activeCell="L9" sqref="L9"/>
    </sheetView>
  </sheetViews>
  <sheetFormatPr defaultRowHeight="35.1" customHeight="1"/>
  <cols>
    <col min="1" max="1" width="4.875" style="3" customWidth="1"/>
    <col min="2" max="2" width="20.625" style="3" customWidth="1"/>
    <col min="3" max="3" width="7" style="3" hidden="1" customWidth="1"/>
    <col min="4" max="4" width="18.625" style="3" customWidth="1"/>
    <col min="5" max="5" width="4.875" style="3" customWidth="1"/>
    <col min="6" max="6" width="20.625" style="3" customWidth="1"/>
    <col min="7" max="7" width="7" style="3" hidden="1" customWidth="1"/>
    <col min="8" max="8" width="18.625" style="3" customWidth="1"/>
    <col min="9" max="9" width="4.875" style="3" customWidth="1"/>
    <col min="10" max="10" width="26" style="3" customWidth="1"/>
    <col min="11" max="11" width="7" style="3" hidden="1" customWidth="1"/>
    <col min="12" max="12" width="18.625" style="3" customWidth="1"/>
    <col min="13" max="13" width="4.875" style="3" customWidth="1"/>
    <col min="14" max="14" width="27" style="3" customWidth="1"/>
    <col min="15" max="15" width="7" style="3" hidden="1" customWidth="1"/>
    <col min="16" max="16" width="18.625" style="3" customWidth="1"/>
    <col min="17" max="17" width="4.875" style="3" customWidth="1"/>
    <col min="18" max="18" width="22.875" style="3" customWidth="1"/>
    <col min="19" max="19" width="7" style="3" hidden="1" customWidth="1"/>
    <col min="20" max="20" width="18.625" style="3" customWidth="1"/>
    <col min="21" max="258" width="9" style="3"/>
    <col min="259" max="259" width="4.875" style="3" customWidth="1"/>
    <col min="260" max="260" width="20.625" style="3" customWidth="1"/>
    <col min="261" max="261" width="18.625" style="3" customWidth="1"/>
    <col min="262" max="262" width="4.875" style="3" customWidth="1"/>
    <col min="263" max="263" width="20.625" style="3" customWidth="1"/>
    <col min="264" max="264" width="18.625" style="3" customWidth="1"/>
    <col min="265" max="265" width="4.875" style="3" customWidth="1"/>
    <col min="266" max="266" width="26" style="3" customWidth="1"/>
    <col min="267" max="267" width="18.625" style="3" customWidth="1"/>
    <col min="268" max="268" width="4.875" style="3" customWidth="1"/>
    <col min="269" max="269" width="20.625" style="3" customWidth="1"/>
    <col min="270" max="270" width="18.625" style="3" customWidth="1"/>
    <col min="271" max="271" width="4.875" style="3" customWidth="1"/>
    <col min="272" max="272" width="22.875" style="3" customWidth="1"/>
    <col min="273" max="273" width="18.625" style="3" customWidth="1"/>
    <col min="274" max="275" width="9" style="3"/>
    <col min="276" max="276" width="32.5" style="3" customWidth="1"/>
    <col min="277" max="514" width="9" style="3"/>
    <col min="515" max="515" width="4.875" style="3" customWidth="1"/>
    <col min="516" max="516" width="20.625" style="3" customWidth="1"/>
    <col min="517" max="517" width="18.625" style="3" customWidth="1"/>
    <col min="518" max="518" width="4.875" style="3" customWidth="1"/>
    <col min="519" max="519" width="20.625" style="3" customWidth="1"/>
    <col min="520" max="520" width="18.625" style="3" customWidth="1"/>
    <col min="521" max="521" width="4.875" style="3" customWidth="1"/>
    <col min="522" max="522" width="26" style="3" customWidth="1"/>
    <col min="523" max="523" width="18.625" style="3" customWidth="1"/>
    <col min="524" max="524" width="4.875" style="3" customWidth="1"/>
    <col min="525" max="525" width="20.625" style="3" customWidth="1"/>
    <col min="526" max="526" width="18.625" style="3" customWidth="1"/>
    <col min="527" max="527" width="4.875" style="3" customWidth="1"/>
    <col min="528" max="528" width="22.875" style="3" customWidth="1"/>
    <col min="529" max="529" width="18.625" style="3" customWidth="1"/>
    <col min="530" max="531" width="9" style="3"/>
    <col min="532" max="532" width="32.5" style="3" customWidth="1"/>
    <col min="533" max="770" width="9" style="3"/>
    <col min="771" max="771" width="4.875" style="3" customWidth="1"/>
    <col min="772" max="772" width="20.625" style="3" customWidth="1"/>
    <col min="773" max="773" width="18.625" style="3" customWidth="1"/>
    <col min="774" max="774" width="4.875" style="3" customWidth="1"/>
    <col min="775" max="775" width="20.625" style="3" customWidth="1"/>
    <col min="776" max="776" width="18.625" style="3" customWidth="1"/>
    <col min="777" max="777" width="4.875" style="3" customWidth="1"/>
    <col min="778" max="778" width="26" style="3" customWidth="1"/>
    <col min="779" max="779" width="18.625" style="3" customWidth="1"/>
    <col min="780" max="780" width="4.875" style="3" customWidth="1"/>
    <col min="781" max="781" width="20.625" style="3" customWidth="1"/>
    <col min="782" max="782" width="18.625" style="3" customWidth="1"/>
    <col min="783" max="783" width="4.875" style="3" customWidth="1"/>
    <col min="784" max="784" width="22.875" style="3" customWidth="1"/>
    <col min="785" max="785" width="18.625" style="3" customWidth="1"/>
    <col min="786" max="787" width="9" style="3"/>
    <col min="788" max="788" width="32.5" style="3" customWidth="1"/>
    <col min="789" max="1026" width="9" style="3"/>
    <col min="1027" max="1027" width="4.875" style="3" customWidth="1"/>
    <col min="1028" max="1028" width="20.625" style="3" customWidth="1"/>
    <col min="1029" max="1029" width="18.625" style="3" customWidth="1"/>
    <col min="1030" max="1030" width="4.875" style="3" customWidth="1"/>
    <col min="1031" max="1031" width="20.625" style="3" customWidth="1"/>
    <col min="1032" max="1032" width="18.625" style="3" customWidth="1"/>
    <col min="1033" max="1033" width="4.875" style="3" customWidth="1"/>
    <col min="1034" max="1034" width="26" style="3" customWidth="1"/>
    <col min="1035" max="1035" width="18.625" style="3" customWidth="1"/>
    <col min="1036" max="1036" width="4.875" style="3" customWidth="1"/>
    <col min="1037" max="1037" width="20.625" style="3" customWidth="1"/>
    <col min="1038" max="1038" width="18.625" style="3" customWidth="1"/>
    <col min="1039" max="1039" width="4.875" style="3" customWidth="1"/>
    <col min="1040" max="1040" width="22.875" style="3" customWidth="1"/>
    <col min="1041" max="1041" width="18.625" style="3" customWidth="1"/>
    <col min="1042" max="1043" width="9" style="3"/>
    <col min="1044" max="1044" width="32.5" style="3" customWidth="1"/>
    <col min="1045" max="1282" width="9" style="3"/>
    <col min="1283" max="1283" width="4.875" style="3" customWidth="1"/>
    <col min="1284" max="1284" width="20.625" style="3" customWidth="1"/>
    <col min="1285" max="1285" width="18.625" style="3" customWidth="1"/>
    <col min="1286" max="1286" width="4.875" style="3" customWidth="1"/>
    <col min="1287" max="1287" width="20.625" style="3" customWidth="1"/>
    <col min="1288" max="1288" width="18.625" style="3" customWidth="1"/>
    <col min="1289" max="1289" width="4.875" style="3" customWidth="1"/>
    <col min="1290" max="1290" width="26" style="3" customWidth="1"/>
    <col min="1291" max="1291" width="18.625" style="3" customWidth="1"/>
    <col min="1292" max="1292" width="4.875" style="3" customWidth="1"/>
    <col min="1293" max="1293" width="20.625" style="3" customWidth="1"/>
    <col min="1294" max="1294" width="18.625" style="3" customWidth="1"/>
    <col min="1295" max="1295" width="4.875" style="3" customWidth="1"/>
    <col min="1296" max="1296" width="22.875" style="3" customWidth="1"/>
    <col min="1297" max="1297" width="18.625" style="3" customWidth="1"/>
    <col min="1298" max="1299" width="9" style="3"/>
    <col min="1300" max="1300" width="32.5" style="3" customWidth="1"/>
    <col min="1301" max="1538" width="9" style="3"/>
    <col min="1539" max="1539" width="4.875" style="3" customWidth="1"/>
    <col min="1540" max="1540" width="20.625" style="3" customWidth="1"/>
    <col min="1541" max="1541" width="18.625" style="3" customWidth="1"/>
    <col min="1542" max="1542" width="4.875" style="3" customWidth="1"/>
    <col min="1543" max="1543" width="20.625" style="3" customWidth="1"/>
    <col min="1544" max="1544" width="18.625" style="3" customWidth="1"/>
    <col min="1545" max="1545" width="4.875" style="3" customWidth="1"/>
    <col min="1546" max="1546" width="26" style="3" customWidth="1"/>
    <col min="1547" max="1547" width="18.625" style="3" customWidth="1"/>
    <col min="1548" max="1548" width="4.875" style="3" customWidth="1"/>
    <col min="1549" max="1549" width="20.625" style="3" customWidth="1"/>
    <col min="1550" max="1550" width="18.625" style="3" customWidth="1"/>
    <col min="1551" max="1551" width="4.875" style="3" customWidth="1"/>
    <col min="1552" max="1552" width="22.875" style="3" customWidth="1"/>
    <col min="1553" max="1553" width="18.625" style="3" customWidth="1"/>
    <col min="1554" max="1555" width="9" style="3"/>
    <col min="1556" max="1556" width="32.5" style="3" customWidth="1"/>
    <col min="1557" max="1794" width="9" style="3"/>
    <col min="1795" max="1795" width="4.875" style="3" customWidth="1"/>
    <col min="1796" max="1796" width="20.625" style="3" customWidth="1"/>
    <col min="1797" max="1797" width="18.625" style="3" customWidth="1"/>
    <col min="1798" max="1798" width="4.875" style="3" customWidth="1"/>
    <col min="1799" max="1799" width="20.625" style="3" customWidth="1"/>
    <col min="1800" max="1800" width="18.625" style="3" customWidth="1"/>
    <col min="1801" max="1801" width="4.875" style="3" customWidth="1"/>
    <col min="1802" max="1802" width="26" style="3" customWidth="1"/>
    <col min="1803" max="1803" width="18.625" style="3" customWidth="1"/>
    <col min="1804" max="1804" width="4.875" style="3" customWidth="1"/>
    <col min="1805" max="1805" width="20.625" style="3" customWidth="1"/>
    <col min="1806" max="1806" width="18.625" style="3" customWidth="1"/>
    <col min="1807" max="1807" width="4.875" style="3" customWidth="1"/>
    <col min="1808" max="1808" width="22.875" style="3" customWidth="1"/>
    <col min="1809" max="1809" width="18.625" style="3" customWidth="1"/>
    <col min="1810" max="1811" width="9" style="3"/>
    <col min="1812" max="1812" width="32.5" style="3" customWidth="1"/>
    <col min="1813" max="2050" width="9" style="3"/>
    <col min="2051" max="2051" width="4.875" style="3" customWidth="1"/>
    <col min="2052" max="2052" width="20.625" style="3" customWidth="1"/>
    <col min="2053" max="2053" width="18.625" style="3" customWidth="1"/>
    <col min="2054" max="2054" width="4.875" style="3" customWidth="1"/>
    <col min="2055" max="2055" width="20.625" style="3" customWidth="1"/>
    <col min="2056" max="2056" width="18.625" style="3" customWidth="1"/>
    <col min="2057" max="2057" width="4.875" style="3" customWidth="1"/>
    <col min="2058" max="2058" width="26" style="3" customWidth="1"/>
    <col min="2059" max="2059" width="18.625" style="3" customWidth="1"/>
    <col min="2060" max="2060" width="4.875" style="3" customWidth="1"/>
    <col min="2061" max="2061" width="20.625" style="3" customWidth="1"/>
    <col min="2062" max="2062" width="18.625" style="3" customWidth="1"/>
    <col min="2063" max="2063" width="4.875" style="3" customWidth="1"/>
    <col min="2064" max="2064" width="22.875" style="3" customWidth="1"/>
    <col min="2065" max="2065" width="18.625" style="3" customWidth="1"/>
    <col min="2066" max="2067" width="9" style="3"/>
    <col min="2068" max="2068" width="32.5" style="3" customWidth="1"/>
    <col min="2069" max="2306" width="9" style="3"/>
    <col min="2307" max="2307" width="4.875" style="3" customWidth="1"/>
    <col min="2308" max="2308" width="20.625" style="3" customWidth="1"/>
    <col min="2309" max="2309" width="18.625" style="3" customWidth="1"/>
    <col min="2310" max="2310" width="4.875" style="3" customWidth="1"/>
    <col min="2311" max="2311" width="20.625" style="3" customWidth="1"/>
    <col min="2312" max="2312" width="18.625" style="3" customWidth="1"/>
    <col min="2313" max="2313" width="4.875" style="3" customWidth="1"/>
    <col min="2314" max="2314" width="26" style="3" customWidth="1"/>
    <col min="2315" max="2315" width="18.625" style="3" customWidth="1"/>
    <col min="2316" max="2316" width="4.875" style="3" customWidth="1"/>
    <col min="2317" max="2317" width="20.625" style="3" customWidth="1"/>
    <col min="2318" max="2318" width="18.625" style="3" customWidth="1"/>
    <col min="2319" max="2319" width="4.875" style="3" customWidth="1"/>
    <col min="2320" max="2320" width="22.875" style="3" customWidth="1"/>
    <col min="2321" max="2321" width="18.625" style="3" customWidth="1"/>
    <col min="2322" max="2323" width="9" style="3"/>
    <col min="2324" max="2324" width="32.5" style="3" customWidth="1"/>
    <col min="2325" max="2562" width="9" style="3"/>
    <col min="2563" max="2563" width="4.875" style="3" customWidth="1"/>
    <col min="2564" max="2564" width="20.625" style="3" customWidth="1"/>
    <col min="2565" max="2565" width="18.625" style="3" customWidth="1"/>
    <col min="2566" max="2566" width="4.875" style="3" customWidth="1"/>
    <col min="2567" max="2567" width="20.625" style="3" customWidth="1"/>
    <col min="2568" max="2568" width="18.625" style="3" customWidth="1"/>
    <col min="2569" max="2569" width="4.875" style="3" customWidth="1"/>
    <col min="2570" max="2570" width="26" style="3" customWidth="1"/>
    <col min="2571" max="2571" width="18.625" style="3" customWidth="1"/>
    <col min="2572" max="2572" width="4.875" style="3" customWidth="1"/>
    <col min="2573" max="2573" width="20.625" style="3" customWidth="1"/>
    <col min="2574" max="2574" width="18.625" style="3" customWidth="1"/>
    <col min="2575" max="2575" width="4.875" style="3" customWidth="1"/>
    <col min="2576" max="2576" width="22.875" style="3" customWidth="1"/>
    <col min="2577" max="2577" width="18.625" style="3" customWidth="1"/>
    <col min="2578" max="2579" width="9" style="3"/>
    <col min="2580" max="2580" width="32.5" style="3" customWidth="1"/>
    <col min="2581" max="2818" width="9" style="3"/>
    <col min="2819" max="2819" width="4.875" style="3" customWidth="1"/>
    <col min="2820" max="2820" width="20.625" style="3" customWidth="1"/>
    <col min="2821" max="2821" width="18.625" style="3" customWidth="1"/>
    <col min="2822" max="2822" width="4.875" style="3" customWidth="1"/>
    <col min="2823" max="2823" width="20.625" style="3" customWidth="1"/>
    <col min="2824" max="2824" width="18.625" style="3" customWidth="1"/>
    <col min="2825" max="2825" width="4.875" style="3" customWidth="1"/>
    <col min="2826" max="2826" width="26" style="3" customWidth="1"/>
    <col min="2827" max="2827" width="18.625" style="3" customWidth="1"/>
    <col min="2828" max="2828" width="4.875" style="3" customWidth="1"/>
    <col min="2829" max="2829" width="20.625" style="3" customWidth="1"/>
    <col min="2830" max="2830" width="18.625" style="3" customWidth="1"/>
    <col min="2831" max="2831" width="4.875" style="3" customWidth="1"/>
    <col min="2832" max="2832" width="22.875" style="3" customWidth="1"/>
    <col min="2833" max="2833" width="18.625" style="3" customWidth="1"/>
    <col min="2834" max="2835" width="9" style="3"/>
    <col min="2836" max="2836" width="32.5" style="3" customWidth="1"/>
    <col min="2837" max="3074" width="9" style="3"/>
    <col min="3075" max="3075" width="4.875" style="3" customWidth="1"/>
    <col min="3076" max="3076" width="20.625" style="3" customWidth="1"/>
    <col min="3077" max="3077" width="18.625" style="3" customWidth="1"/>
    <col min="3078" max="3078" width="4.875" style="3" customWidth="1"/>
    <col min="3079" max="3079" width="20.625" style="3" customWidth="1"/>
    <col min="3080" max="3080" width="18.625" style="3" customWidth="1"/>
    <col min="3081" max="3081" width="4.875" style="3" customWidth="1"/>
    <col min="3082" max="3082" width="26" style="3" customWidth="1"/>
    <col min="3083" max="3083" width="18.625" style="3" customWidth="1"/>
    <col min="3084" max="3084" width="4.875" style="3" customWidth="1"/>
    <col min="3085" max="3085" width="20.625" style="3" customWidth="1"/>
    <col min="3086" max="3086" width="18.625" style="3" customWidth="1"/>
    <col min="3087" max="3087" width="4.875" style="3" customWidth="1"/>
    <col min="3088" max="3088" width="22.875" style="3" customWidth="1"/>
    <col min="3089" max="3089" width="18.625" style="3" customWidth="1"/>
    <col min="3090" max="3091" width="9" style="3"/>
    <col min="3092" max="3092" width="32.5" style="3" customWidth="1"/>
    <col min="3093" max="3330" width="9" style="3"/>
    <col min="3331" max="3331" width="4.875" style="3" customWidth="1"/>
    <col min="3332" max="3332" width="20.625" style="3" customWidth="1"/>
    <col min="3333" max="3333" width="18.625" style="3" customWidth="1"/>
    <col min="3334" max="3334" width="4.875" style="3" customWidth="1"/>
    <col min="3335" max="3335" width="20.625" style="3" customWidth="1"/>
    <col min="3336" max="3336" width="18.625" style="3" customWidth="1"/>
    <col min="3337" max="3337" width="4.875" style="3" customWidth="1"/>
    <col min="3338" max="3338" width="26" style="3" customWidth="1"/>
    <col min="3339" max="3339" width="18.625" style="3" customWidth="1"/>
    <col min="3340" max="3340" width="4.875" style="3" customWidth="1"/>
    <col min="3341" max="3341" width="20.625" style="3" customWidth="1"/>
    <col min="3342" max="3342" width="18.625" style="3" customWidth="1"/>
    <col min="3343" max="3343" width="4.875" style="3" customWidth="1"/>
    <col min="3344" max="3344" width="22.875" style="3" customWidth="1"/>
    <col min="3345" max="3345" width="18.625" style="3" customWidth="1"/>
    <col min="3346" max="3347" width="9" style="3"/>
    <col min="3348" max="3348" width="32.5" style="3" customWidth="1"/>
    <col min="3349" max="3586" width="9" style="3"/>
    <col min="3587" max="3587" width="4.875" style="3" customWidth="1"/>
    <col min="3588" max="3588" width="20.625" style="3" customWidth="1"/>
    <col min="3589" max="3589" width="18.625" style="3" customWidth="1"/>
    <col min="3590" max="3590" width="4.875" style="3" customWidth="1"/>
    <col min="3591" max="3591" width="20.625" style="3" customWidth="1"/>
    <col min="3592" max="3592" width="18.625" style="3" customWidth="1"/>
    <col min="3593" max="3593" width="4.875" style="3" customWidth="1"/>
    <col min="3594" max="3594" width="26" style="3" customWidth="1"/>
    <col min="3595" max="3595" width="18.625" style="3" customWidth="1"/>
    <col min="3596" max="3596" width="4.875" style="3" customWidth="1"/>
    <col min="3597" max="3597" width="20.625" style="3" customWidth="1"/>
    <col min="3598" max="3598" width="18.625" style="3" customWidth="1"/>
    <col min="3599" max="3599" width="4.875" style="3" customWidth="1"/>
    <col min="3600" max="3600" width="22.875" style="3" customWidth="1"/>
    <col min="3601" max="3601" width="18.625" style="3" customWidth="1"/>
    <col min="3602" max="3603" width="9" style="3"/>
    <col min="3604" max="3604" width="32.5" style="3" customWidth="1"/>
    <col min="3605" max="3842" width="9" style="3"/>
    <col min="3843" max="3843" width="4.875" style="3" customWidth="1"/>
    <col min="3844" max="3844" width="20.625" style="3" customWidth="1"/>
    <col min="3845" max="3845" width="18.625" style="3" customWidth="1"/>
    <col min="3846" max="3846" width="4.875" style="3" customWidth="1"/>
    <col min="3847" max="3847" width="20.625" style="3" customWidth="1"/>
    <col min="3848" max="3848" width="18.625" style="3" customWidth="1"/>
    <col min="3849" max="3849" width="4.875" style="3" customWidth="1"/>
    <col min="3850" max="3850" width="26" style="3" customWidth="1"/>
    <col min="3851" max="3851" width="18.625" style="3" customWidth="1"/>
    <col min="3852" max="3852" width="4.875" style="3" customWidth="1"/>
    <col min="3853" max="3853" width="20.625" style="3" customWidth="1"/>
    <col min="3854" max="3854" width="18.625" style="3" customWidth="1"/>
    <col min="3855" max="3855" width="4.875" style="3" customWidth="1"/>
    <col min="3856" max="3856" width="22.875" style="3" customWidth="1"/>
    <col min="3857" max="3857" width="18.625" style="3" customWidth="1"/>
    <col min="3858" max="3859" width="9" style="3"/>
    <col min="3860" max="3860" width="32.5" style="3" customWidth="1"/>
    <col min="3861" max="4098" width="9" style="3"/>
    <col min="4099" max="4099" width="4.875" style="3" customWidth="1"/>
    <col min="4100" max="4100" width="20.625" style="3" customWidth="1"/>
    <col min="4101" max="4101" width="18.625" style="3" customWidth="1"/>
    <col min="4102" max="4102" width="4.875" style="3" customWidth="1"/>
    <col min="4103" max="4103" width="20.625" style="3" customWidth="1"/>
    <col min="4104" max="4104" width="18.625" style="3" customWidth="1"/>
    <col min="4105" max="4105" width="4.875" style="3" customWidth="1"/>
    <col min="4106" max="4106" width="26" style="3" customWidth="1"/>
    <col min="4107" max="4107" width="18.625" style="3" customWidth="1"/>
    <col min="4108" max="4108" width="4.875" style="3" customWidth="1"/>
    <col min="4109" max="4109" width="20.625" style="3" customWidth="1"/>
    <col min="4110" max="4110" width="18.625" style="3" customWidth="1"/>
    <col min="4111" max="4111" width="4.875" style="3" customWidth="1"/>
    <col min="4112" max="4112" width="22.875" style="3" customWidth="1"/>
    <col min="4113" max="4113" width="18.625" style="3" customWidth="1"/>
    <col min="4114" max="4115" width="9" style="3"/>
    <col min="4116" max="4116" width="32.5" style="3" customWidth="1"/>
    <col min="4117" max="4354" width="9" style="3"/>
    <col min="4355" max="4355" width="4.875" style="3" customWidth="1"/>
    <col min="4356" max="4356" width="20.625" style="3" customWidth="1"/>
    <col min="4357" max="4357" width="18.625" style="3" customWidth="1"/>
    <col min="4358" max="4358" width="4.875" style="3" customWidth="1"/>
    <col min="4359" max="4359" width="20.625" style="3" customWidth="1"/>
    <col min="4360" max="4360" width="18.625" style="3" customWidth="1"/>
    <col min="4361" max="4361" width="4.875" style="3" customWidth="1"/>
    <col min="4362" max="4362" width="26" style="3" customWidth="1"/>
    <col min="4363" max="4363" width="18.625" style="3" customWidth="1"/>
    <col min="4364" max="4364" width="4.875" style="3" customWidth="1"/>
    <col min="4365" max="4365" width="20.625" style="3" customWidth="1"/>
    <col min="4366" max="4366" width="18.625" style="3" customWidth="1"/>
    <col min="4367" max="4367" width="4.875" style="3" customWidth="1"/>
    <col min="4368" max="4368" width="22.875" style="3" customWidth="1"/>
    <col min="4369" max="4369" width="18.625" style="3" customWidth="1"/>
    <col min="4370" max="4371" width="9" style="3"/>
    <col min="4372" max="4372" width="32.5" style="3" customWidth="1"/>
    <col min="4373" max="4610" width="9" style="3"/>
    <col min="4611" max="4611" width="4.875" style="3" customWidth="1"/>
    <col min="4612" max="4612" width="20.625" style="3" customWidth="1"/>
    <col min="4613" max="4613" width="18.625" style="3" customWidth="1"/>
    <col min="4614" max="4614" width="4.875" style="3" customWidth="1"/>
    <col min="4615" max="4615" width="20.625" style="3" customWidth="1"/>
    <col min="4616" max="4616" width="18.625" style="3" customWidth="1"/>
    <col min="4617" max="4617" width="4.875" style="3" customWidth="1"/>
    <col min="4618" max="4618" width="26" style="3" customWidth="1"/>
    <col min="4619" max="4619" width="18.625" style="3" customWidth="1"/>
    <col min="4620" max="4620" width="4.875" style="3" customWidth="1"/>
    <col min="4621" max="4621" width="20.625" style="3" customWidth="1"/>
    <col min="4622" max="4622" width="18.625" style="3" customWidth="1"/>
    <col min="4623" max="4623" width="4.875" style="3" customWidth="1"/>
    <col min="4624" max="4624" width="22.875" style="3" customWidth="1"/>
    <col min="4625" max="4625" width="18.625" style="3" customWidth="1"/>
    <col min="4626" max="4627" width="9" style="3"/>
    <col min="4628" max="4628" width="32.5" style="3" customWidth="1"/>
    <col min="4629" max="4866" width="9" style="3"/>
    <col min="4867" max="4867" width="4.875" style="3" customWidth="1"/>
    <col min="4868" max="4868" width="20.625" style="3" customWidth="1"/>
    <col min="4869" max="4869" width="18.625" style="3" customWidth="1"/>
    <col min="4870" max="4870" width="4.875" style="3" customWidth="1"/>
    <col min="4871" max="4871" width="20.625" style="3" customWidth="1"/>
    <col min="4872" max="4872" width="18.625" style="3" customWidth="1"/>
    <col min="4873" max="4873" width="4.875" style="3" customWidth="1"/>
    <col min="4874" max="4874" width="26" style="3" customWidth="1"/>
    <col min="4875" max="4875" width="18.625" style="3" customWidth="1"/>
    <col min="4876" max="4876" width="4.875" style="3" customWidth="1"/>
    <col min="4877" max="4877" width="20.625" style="3" customWidth="1"/>
    <col min="4878" max="4878" width="18.625" style="3" customWidth="1"/>
    <col min="4879" max="4879" width="4.875" style="3" customWidth="1"/>
    <col min="4880" max="4880" width="22.875" style="3" customWidth="1"/>
    <col min="4881" max="4881" width="18.625" style="3" customWidth="1"/>
    <col min="4882" max="4883" width="9" style="3"/>
    <col min="4884" max="4884" width="32.5" style="3" customWidth="1"/>
    <col min="4885" max="5122" width="9" style="3"/>
    <col min="5123" max="5123" width="4.875" style="3" customWidth="1"/>
    <col min="5124" max="5124" width="20.625" style="3" customWidth="1"/>
    <col min="5125" max="5125" width="18.625" style="3" customWidth="1"/>
    <col min="5126" max="5126" width="4.875" style="3" customWidth="1"/>
    <col min="5127" max="5127" width="20.625" style="3" customWidth="1"/>
    <col min="5128" max="5128" width="18.625" style="3" customWidth="1"/>
    <col min="5129" max="5129" width="4.875" style="3" customWidth="1"/>
    <col min="5130" max="5130" width="26" style="3" customWidth="1"/>
    <col min="5131" max="5131" width="18.625" style="3" customWidth="1"/>
    <col min="5132" max="5132" width="4.875" style="3" customWidth="1"/>
    <col min="5133" max="5133" width="20.625" style="3" customWidth="1"/>
    <col min="5134" max="5134" width="18.625" style="3" customWidth="1"/>
    <col min="5135" max="5135" width="4.875" style="3" customWidth="1"/>
    <col min="5136" max="5136" width="22.875" style="3" customWidth="1"/>
    <col min="5137" max="5137" width="18.625" style="3" customWidth="1"/>
    <col min="5138" max="5139" width="9" style="3"/>
    <col min="5140" max="5140" width="32.5" style="3" customWidth="1"/>
    <col min="5141" max="5378" width="9" style="3"/>
    <col min="5379" max="5379" width="4.875" style="3" customWidth="1"/>
    <col min="5380" max="5380" width="20.625" style="3" customWidth="1"/>
    <col min="5381" max="5381" width="18.625" style="3" customWidth="1"/>
    <col min="5382" max="5382" width="4.875" style="3" customWidth="1"/>
    <col min="5383" max="5383" width="20.625" style="3" customWidth="1"/>
    <col min="5384" max="5384" width="18.625" style="3" customWidth="1"/>
    <col min="5385" max="5385" width="4.875" style="3" customWidth="1"/>
    <col min="5386" max="5386" width="26" style="3" customWidth="1"/>
    <col min="5387" max="5387" width="18.625" style="3" customWidth="1"/>
    <col min="5388" max="5388" width="4.875" style="3" customWidth="1"/>
    <col min="5389" max="5389" width="20.625" style="3" customWidth="1"/>
    <col min="5390" max="5390" width="18.625" style="3" customWidth="1"/>
    <col min="5391" max="5391" width="4.875" style="3" customWidth="1"/>
    <col min="5392" max="5392" width="22.875" style="3" customWidth="1"/>
    <col min="5393" max="5393" width="18.625" style="3" customWidth="1"/>
    <col min="5394" max="5395" width="9" style="3"/>
    <col min="5396" max="5396" width="32.5" style="3" customWidth="1"/>
    <col min="5397" max="5634" width="9" style="3"/>
    <col min="5635" max="5635" width="4.875" style="3" customWidth="1"/>
    <col min="5636" max="5636" width="20.625" style="3" customWidth="1"/>
    <col min="5637" max="5637" width="18.625" style="3" customWidth="1"/>
    <col min="5638" max="5638" width="4.875" style="3" customWidth="1"/>
    <col min="5639" max="5639" width="20.625" style="3" customWidth="1"/>
    <col min="5640" max="5640" width="18.625" style="3" customWidth="1"/>
    <col min="5641" max="5641" width="4.875" style="3" customWidth="1"/>
    <col min="5642" max="5642" width="26" style="3" customWidth="1"/>
    <col min="5643" max="5643" width="18.625" style="3" customWidth="1"/>
    <col min="5644" max="5644" width="4.875" style="3" customWidth="1"/>
    <col min="5645" max="5645" width="20.625" style="3" customWidth="1"/>
    <col min="5646" max="5646" width="18.625" style="3" customWidth="1"/>
    <col min="5647" max="5647" width="4.875" style="3" customWidth="1"/>
    <col min="5648" max="5648" width="22.875" style="3" customWidth="1"/>
    <col min="5649" max="5649" width="18.625" style="3" customWidth="1"/>
    <col min="5650" max="5651" width="9" style="3"/>
    <col min="5652" max="5652" width="32.5" style="3" customWidth="1"/>
    <col min="5653" max="5890" width="9" style="3"/>
    <col min="5891" max="5891" width="4.875" style="3" customWidth="1"/>
    <col min="5892" max="5892" width="20.625" style="3" customWidth="1"/>
    <col min="5893" max="5893" width="18.625" style="3" customWidth="1"/>
    <col min="5894" max="5894" width="4.875" style="3" customWidth="1"/>
    <col min="5895" max="5895" width="20.625" style="3" customWidth="1"/>
    <col min="5896" max="5896" width="18.625" style="3" customWidth="1"/>
    <col min="5897" max="5897" width="4.875" style="3" customWidth="1"/>
    <col min="5898" max="5898" width="26" style="3" customWidth="1"/>
    <col min="5899" max="5899" width="18.625" style="3" customWidth="1"/>
    <col min="5900" max="5900" width="4.875" style="3" customWidth="1"/>
    <col min="5901" max="5901" width="20.625" style="3" customWidth="1"/>
    <col min="5902" max="5902" width="18.625" style="3" customWidth="1"/>
    <col min="5903" max="5903" width="4.875" style="3" customWidth="1"/>
    <col min="5904" max="5904" width="22.875" style="3" customWidth="1"/>
    <col min="5905" max="5905" width="18.625" style="3" customWidth="1"/>
    <col min="5906" max="5907" width="9" style="3"/>
    <col min="5908" max="5908" width="32.5" style="3" customWidth="1"/>
    <col min="5909" max="6146" width="9" style="3"/>
    <col min="6147" max="6147" width="4.875" style="3" customWidth="1"/>
    <col min="6148" max="6148" width="20.625" style="3" customWidth="1"/>
    <col min="6149" max="6149" width="18.625" style="3" customWidth="1"/>
    <col min="6150" max="6150" width="4.875" style="3" customWidth="1"/>
    <col min="6151" max="6151" width="20.625" style="3" customWidth="1"/>
    <col min="6152" max="6152" width="18.625" style="3" customWidth="1"/>
    <col min="6153" max="6153" width="4.875" style="3" customWidth="1"/>
    <col min="6154" max="6154" width="26" style="3" customWidth="1"/>
    <col min="6155" max="6155" width="18.625" style="3" customWidth="1"/>
    <col min="6156" max="6156" width="4.875" style="3" customWidth="1"/>
    <col min="6157" max="6157" width="20.625" style="3" customWidth="1"/>
    <col min="6158" max="6158" width="18.625" style="3" customWidth="1"/>
    <col min="6159" max="6159" width="4.875" style="3" customWidth="1"/>
    <col min="6160" max="6160" width="22.875" style="3" customWidth="1"/>
    <col min="6161" max="6161" width="18.625" style="3" customWidth="1"/>
    <col min="6162" max="6163" width="9" style="3"/>
    <col min="6164" max="6164" width="32.5" style="3" customWidth="1"/>
    <col min="6165" max="6402" width="9" style="3"/>
    <col min="6403" max="6403" width="4.875" style="3" customWidth="1"/>
    <col min="6404" max="6404" width="20.625" style="3" customWidth="1"/>
    <col min="6405" max="6405" width="18.625" style="3" customWidth="1"/>
    <col min="6406" max="6406" width="4.875" style="3" customWidth="1"/>
    <col min="6407" max="6407" width="20.625" style="3" customWidth="1"/>
    <col min="6408" max="6408" width="18.625" style="3" customWidth="1"/>
    <col min="6409" max="6409" width="4.875" style="3" customWidth="1"/>
    <col min="6410" max="6410" width="26" style="3" customWidth="1"/>
    <col min="6411" max="6411" width="18.625" style="3" customWidth="1"/>
    <col min="6412" max="6412" width="4.875" style="3" customWidth="1"/>
    <col min="6413" max="6413" width="20.625" style="3" customWidth="1"/>
    <col min="6414" max="6414" width="18.625" style="3" customWidth="1"/>
    <col min="6415" max="6415" width="4.875" style="3" customWidth="1"/>
    <col min="6416" max="6416" width="22.875" style="3" customWidth="1"/>
    <col min="6417" max="6417" width="18.625" style="3" customWidth="1"/>
    <col min="6418" max="6419" width="9" style="3"/>
    <col min="6420" max="6420" width="32.5" style="3" customWidth="1"/>
    <col min="6421" max="6658" width="9" style="3"/>
    <col min="6659" max="6659" width="4.875" style="3" customWidth="1"/>
    <col min="6660" max="6660" width="20.625" style="3" customWidth="1"/>
    <col min="6661" max="6661" width="18.625" style="3" customWidth="1"/>
    <col min="6662" max="6662" width="4.875" style="3" customWidth="1"/>
    <col min="6663" max="6663" width="20.625" style="3" customWidth="1"/>
    <col min="6664" max="6664" width="18.625" style="3" customWidth="1"/>
    <col min="6665" max="6665" width="4.875" style="3" customWidth="1"/>
    <col min="6666" max="6666" width="26" style="3" customWidth="1"/>
    <col min="6667" max="6667" width="18.625" style="3" customWidth="1"/>
    <col min="6668" max="6668" width="4.875" style="3" customWidth="1"/>
    <col min="6669" max="6669" width="20.625" style="3" customWidth="1"/>
    <col min="6670" max="6670" width="18.625" style="3" customWidth="1"/>
    <col min="6671" max="6671" width="4.875" style="3" customWidth="1"/>
    <col min="6672" max="6672" width="22.875" style="3" customWidth="1"/>
    <col min="6673" max="6673" width="18.625" style="3" customWidth="1"/>
    <col min="6674" max="6675" width="9" style="3"/>
    <col min="6676" max="6676" width="32.5" style="3" customWidth="1"/>
    <col min="6677" max="6914" width="9" style="3"/>
    <col min="6915" max="6915" width="4.875" style="3" customWidth="1"/>
    <col min="6916" max="6916" width="20.625" style="3" customWidth="1"/>
    <col min="6917" max="6917" width="18.625" style="3" customWidth="1"/>
    <col min="6918" max="6918" width="4.875" style="3" customWidth="1"/>
    <col min="6919" max="6919" width="20.625" style="3" customWidth="1"/>
    <col min="6920" max="6920" width="18.625" style="3" customWidth="1"/>
    <col min="6921" max="6921" width="4.875" style="3" customWidth="1"/>
    <col min="6922" max="6922" width="26" style="3" customWidth="1"/>
    <col min="6923" max="6923" width="18.625" style="3" customWidth="1"/>
    <col min="6924" max="6924" width="4.875" style="3" customWidth="1"/>
    <col min="6925" max="6925" width="20.625" style="3" customWidth="1"/>
    <col min="6926" max="6926" width="18.625" style="3" customWidth="1"/>
    <col min="6927" max="6927" width="4.875" style="3" customWidth="1"/>
    <col min="6928" max="6928" width="22.875" style="3" customWidth="1"/>
    <col min="6929" max="6929" width="18.625" style="3" customWidth="1"/>
    <col min="6930" max="6931" width="9" style="3"/>
    <col min="6932" max="6932" width="32.5" style="3" customWidth="1"/>
    <col min="6933" max="7170" width="9" style="3"/>
    <col min="7171" max="7171" width="4.875" style="3" customWidth="1"/>
    <col min="7172" max="7172" width="20.625" style="3" customWidth="1"/>
    <col min="7173" max="7173" width="18.625" style="3" customWidth="1"/>
    <col min="7174" max="7174" width="4.875" style="3" customWidth="1"/>
    <col min="7175" max="7175" width="20.625" style="3" customWidth="1"/>
    <col min="7176" max="7176" width="18.625" style="3" customWidth="1"/>
    <col min="7177" max="7177" width="4.875" style="3" customWidth="1"/>
    <col min="7178" max="7178" width="26" style="3" customWidth="1"/>
    <col min="7179" max="7179" width="18.625" style="3" customWidth="1"/>
    <col min="7180" max="7180" width="4.875" style="3" customWidth="1"/>
    <col min="7181" max="7181" width="20.625" style="3" customWidth="1"/>
    <col min="7182" max="7182" width="18.625" style="3" customWidth="1"/>
    <col min="7183" max="7183" width="4.875" style="3" customWidth="1"/>
    <col min="7184" max="7184" width="22.875" style="3" customWidth="1"/>
    <col min="7185" max="7185" width="18.625" style="3" customWidth="1"/>
    <col min="7186" max="7187" width="9" style="3"/>
    <col min="7188" max="7188" width="32.5" style="3" customWidth="1"/>
    <col min="7189" max="7426" width="9" style="3"/>
    <col min="7427" max="7427" width="4.875" style="3" customWidth="1"/>
    <col min="7428" max="7428" width="20.625" style="3" customWidth="1"/>
    <col min="7429" max="7429" width="18.625" style="3" customWidth="1"/>
    <col min="7430" max="7430" width="4.875" style="3" customWidth="1"/>
    <col min="7431" max="7431" width="20.625" style="3" customWidth="1"/>
    <col min="7432" max="7432" width="18.625" style="3" customWidth="1"/>
    <col min="7433" max="7433" width="4.875" style="3" customWidth="1"/>
    <col min="7434" max="7434" width="26" style="3" customWidth="1"/>
    <col min="7435" max="7435" width="18.625" style="3" customWidth="1"/>
    <col min="7436" max="7436" width="4.875" style="3" customWidth="1"/>
    <col min="7437" max="7437" width="20.625" style="3" customWidth="1"/>
    <col min="7438" max="7438" width="18.625" style="3" customWidth="1"/>
    <col min="7439" max="7439" width="4.875" style="3" customWidth="1"/>
    <col min="7440" max="7440" width="22.875" style="3" customWidth="1"/>
    <col min="7441" max="7441" width="18.625" style="3" customWidth="1"/>
    <col min="7442" max="7443" width="9" style="3"/>
    <col min="7444" max="7444" width="32.5" style="3" customWidth="1"/>
    <col min="7445" max="7682" width="9" style="3"/>
    <col min="7683" max="7683" width="4.875" style="3" customWidth="1"/>
    <col min="7684" max="7684" width="20.625" style="3" customWidth="1"/>
    <col min="7685" max="7685" width="18.625" style="3" customWidth="1"/>
    <col min="7686" max="7686" width="4.875" style="3" customWidth="1"/>
    <col min="7687" max="7687" width="20.625" style="3" customWidth="1"/>
    <col min="7688" max="7688" width="18.625" style="3" customWidth="1"/>
    <col min="7689" max="7689" width="4.875" style="3" customWidth="1"/>
    <col min="7690" max="7690" width="26" style="3" customWidth="1"/>
    <col min="7691" max="7691" width="18.625" style="3" customWidth="1"/>
    <col min="7692" max="7692" width="4.875" style="3" customWidth="1"/>
    <col min="7693" max="7693" width="20.625" style="3" customWidth="1"/>
    <col min="7694" max="7694" width="18.625" style="3" customWidth="1"/>
    <col min="7695" max="7695" width="4.875" style="3" customWidth="1"/>
    <col min="7696" max="7696" width="22.875" style="3" customWidth="1"/>
    <col min="7697" max="7697" width="18.625" style="3" customWidth="1"/>
    <col min="7698" max="7699" width="9" style="3"/>
    <col min="7700" max="7700" width="32.5" style="3" customWidth="1"/>
    <col min="7701" max="7938" width="9" style="3"/>
    <col min="7939" max="7939" width="4.875" style="3" customWidth="1"/>
    <col min="7940" max="7940" width="20.625" style="3" customWidth="1"/>
    <col min="7941" max="7941" width="18.625" style="3" customWidth="1"/>
    <col min="7942" max="7942" width="4.875" style="3" customWidth="1"/>
    <col min="7943" max="7943" width="20.625" style="3" customWidth="1"/>
    <col min="7944" max="7944" width="18.625" style="3" customWidth="1"/>
    <col min="7945" max="7945" width="4.875" style="3" customWidth="1"/>
    <col min="7946" max="7946" width="26" style="3" customWidth="1"/>
    <col min="7947" max="7947" width="18.625" style="3" customWidth="1"/>
    <col min="7948" max="7948" width="4.875" style="3" customWidth="1"/>
    <col min="7949" max="7949" width="20.625" style="3" customWidth="1"/>
    <col min="7950" max="7950" width="18.625" style="3" customWidth="1"/>
    <col min="7951" max="7951" width="4.875" style="3" customWidth="1"/>
    <col min="7952" max="7952" width="22.875" style="3" customWidth="1"/>
    <col min="7953" max="7953" width="18.625" style="3" customWidth="1"/>
    <col min="7954" max="7955" width="9" style="3"/>
    <col min="7956" max="7956" width="32.5" style="3" customWidth="1"/>
    <col min="7957" max="8194" width="9" style="3"/>
    <col min="8195" max="8195" width="4.875" style="3" customWidth="1"/>
    <col min="8196" max="8196" width="20.625" style="3" customWidth="1"/>
    <col min="8197" max="8197" width="18.625" style="3" customWidth="1"/>
    <col min="8198" max="8198" width="4.875" style="3" customWidth="1"/>
    <col min="8199" max="8199" width="20.625" style="3" customWidth="1"/>
    <col min="8200" max="8200" width="18.625" style="3" customWidth="1"/>
    <col min="8201" max="8201" width="4.875" style="3" customWidth="1"/>
    <col min="8202" max="8202" width="26" style="3" customWidth="1"/>
    <col min="8203" max="8203" width="18.625" style="3" customWidth="1"/>
    <col min="8204" max="8204" width="4.875" style="3" customWidth="1"/>
    <col min="8205" max="8205" width="20.625" style="3" customWidth="1"/>
    <col min="8206" max="8206" width="18.625" style="3" customWidth="1"/>
    <col min="8207" max="8207" width="4.875" style="3" customWidth="1"/>
    <col min="8208" max="8208" width="22.875" style="3" customWidth="1"/>
    <col min="8209" max="8209" width="18.625" style="3" customWidth="1"/>
    <col min="8210" max="8211" width="9" style="3"/>
    <col min="8212" max="8212" width="32.5" style="3" customWidth="1"/>
    <col min="8213" max="8450" width="9" style="3"/>
    <col min="8451" max="8451" width="4.875" style="3" customWidth="1"/>
    <col min="8452" max="8452" width="20.625" style="3" customWidth="1"/>
    <col min="8453" max="8453" width="18.625" style="3" customWidth="1"/>
    <col min="8454" max="8454" width="4.875" style="3" customWidth="1"/>
    <col min="8455" max="8455" width="20.625" style="3" customWidth="1"/>
    <col min="8456" max="8456" width="18.625" style="3" customWidth="1"/>
    <col min="8457" max="8457" width="4.875" style="3" customWidth="1"/>
    <col min="8458" max="8458" width="26" style="3" customWidth="1"/>
    <col min="8459" max="8459" width="18.625" style="3" customWidth="1"/>
    <col min="8460" max="8460" width="4.875" style="3" customWidth="1"/>
    <col min="8461" max="8461" width="20.625" style="3" customWidth="1"/>
    <col min="8462" max="8462" width="18.625" style="3" customWidth="1"/>
    <col min="8463" max="8463" width="4.875" style="3" customWidth="1"/>
    <col min="8464" max="8464" width="22.875" style="3" customWidth="1"/>
    <col min="8465" max="8465" width="18.625" style="3" customWidth="1"/>
    <col min="8466" max="8467" width="9" style="3"/>
    <col min="8468" max="8468" width="32.5" style="3" customWidth="1"/>
    <col min="8469" max="8706" width="9" style="3"/>
    <col min="8707" max="8707" width="4.875" style="3" customWidth="1"/>
    <col min="8708" max="8708" width="20.625" style="3" customWidth="1"/>
    <col min="8709" max="8709" width="18.625" style="3" customWidth="1"/>
    <col min="8710" max="8710" width="4.875" style="3" customWidth="1"/>
    <col min="8711" max="8711" width="20.625" style="3" customWidth="1"/>
    <col min="8712" max="8712" width="18.625" style="3" customWidth="1"/>
    <col min="8713" max="8713" width="4.875" style="3" customWidth="1"/>
    <col min="8714" max="8714" width="26" style="3" customWidth="1"/>
    <col min="8715" max="8715" width="18.625" style="3" customWidth="1"/>
    <col min="8716" max="8716" width="4.875" style="3" customWidth="1"/>
    <col min="8717" max="8717" width="20.625" style="3" customWidth="1"/>
    <col min="8718" max="8718" width="18.625" style="3" customWidth="1"/>
    <col min="8719" max="8719" width="4.875" style="3" customWidth="1"/>
    <col min="8720" max="8720" width="22.875" style="3" customWidth="1"/>
    <col min="8721" max="8721" width="18.625" style="3" customWidth="1"/>
    <col min="8722" max="8723" width="9" style="3"/>
    <col min="8724" max="8724" width="32.5" style="3" customWidth="1"/>
    <col min="8725" max="8962" width="9" style="3"/>
    <col min="8963" max="8963" width="4.875" style="3" customWidth="1"/>
    <col min="8964" max="8964" width="20.625" style="3" customWidth="1"/>
    <col min="8965" max="8965" width="18.625" style="3" customWidth="1"/>
    <col min="8966" max="8966" width="4.875" style="3" customWidth="1"/>
    <col min="8967" max="8967" width="20.625" style="3" customWidth="1"/>
    <col min="8968" max="8968" width="18.625" style="3" customWidth="1"/>
    <col min="8969" max="8969" width="4.875" style="3" customWidth="1"/>
    <col min="8970" max="8970" width="26" style="3" customWidth="1"/>
    <col min="8971" max="8971" width="18.625" style="3" customWidth="1"/>
    <col min="8972" max="8972" width="4.875" style="3" customWidth="1"/>
    <col min="8973" max="8973" width="20.625" style="3" customWidth="1"/>
    <col min="8974" max="8974" width="18.625" style="3" customWidth="1"/>
    <col min="8975" max="8975" width="4.875" style="3" customWidth="1"/>
    <col min="8976" max="8976" width="22.875" style="3" customWidth="1"/>
    <col min="8977" max="8977" width="18.625" style="3" customWidth="1"/>
    <col min="8978" max="8979" width="9" style="3"/>
    <col min="8980" max="8980" width="32.5" style="3" customWidth="1"/>
    <col min="8981" max="9218" width="9" style="3"/>
    <col min="9219" max="9219" width="4.875" style="3" customWidth="1"/>
    <col min="9220" max="9220" width="20.625" style="3" customWidth="1"/>
    <col min="9221" max="9221" width="18.625" style="3" customWidth="1"/>
    <col min="9222" max="9222" width="4.875" style="3" customWidth="1"/>
    <col min="9223" max="9223" width="20.625" style="3" customWidth="1"/>
    <col min="9224" max="9224" width="18.625" style="3" customWidth="1"/>
    <col min="9225" max="9225" width="4.875" style="3" customWidth="1"/>
    <col min="9226" max="9226" width="26" style="3" customWidth="1"/>
    <col min="9227" max="9227" width="18.625" style="3" customWidth="1"/>
    <col min="9228" max="9228" width="4.875" style="3" customWidth="1"/>
    <col min="9229" max="9229" width="20.625" style="3" customWidth="1"/>
    <col min="9230" max="9230" width="18.625" style="3" customWidth="1"/>
    <col min="9231" max="9231" width="4.875" style="3" customWidth="1"/>
    <col min="9232" max="9232" width="22.875" style="3" customWidth="1"/>
    <col min="9233" max="9233" width="18.625" style="3" customWidth="1"/>
    <col min="9234" max="9235" width="9" style="3"/>
    <col min="9236" max="9236" width="32.5" style="3" customWidth="1"/>
    <col min="9237" max="9474" width="9" style="3"/>
    <col min="9475" max="9475" width="4.875" style="3" customWidth="1"/>
    <col min="9476" max="9476" width="20.625" style="3" customWidth="1"/>
    <col min="9477" max="9477" width="18.625" style="3" customWidth="1"/>
    <col min="9478" max="9478" width="4.875" style="3" customWidth="1"/>
    <col min="9479" max="9479" width="20.625" style="3" customWidth="1"/>
    <col min="9480" max="9480" width="18.625" style="3" customWidth="1"/>
    <col min="9481" max="9481" width="4.875" style="3" customWidth="1"/>
    <col min="9482" max="9482" width="26" style="3" customWidth="1"/>
    <col min="9483" max="9483" width="18.625" style="3" customWidth="1"/>
    <col min="9484" max="9484" width="4.875" style="3" customWidth="1"/>
    <col min="9485" max="9485" width="20.625" style="3" customWidth="1"/>
    <col min="9486" max="9486" width="18.625" style="3" customWidth="1"/>
    <col min="9487" max="9487" width="4.875" style="3" customWidth="1"/>
    <col min="9488" max="9488" width="22.875" style="3" customWidth="1"/>
    <col min="9489" max="9489" width="18.625" style="3" customWidth="1"/>
    <col min="9490" max="9491" width="9" style="3"/>
    <col min="9492" max="9492" width="32.5" style="3" customWidth="1"/>
    <col min="9493" max="9730" width="9" style="3"/>
    <col min="9731" max="9731" width="4.875" style="3" customWidth="1"/>
    <col min="9732" max="9732" width="20.625" style="3" customWidth="1"/>
    <col min="9733" max="9733" width="18.625" style="3" customWidth="1"/>
    <col min="9734" max="9734" width="4.875" style="3" customWidth="1"/>
    <col min="9735" max="9735" width="20.625" style="3" customWidth="1"/>
    <col min="9736" max="9736" width="18.625" style="3" customWidth="1"/>
    <col min="9737" max="9737" width="4.875" style="3" customWidth="1"/>
    <col min="9738" max="9738" width="26" style="3" customWidth="1"/>
    <col min="9739" max="9739" width="18.625" style="3" customWidth="1"/>
    <col min="9740" max="9740" width="4.875" style="3" customWidth="1"/>
    <col min="9741" max="9741" width="20.625" style="3" customWidth="1"/>
    <col min="9742" max="9742" width="18.625" style="3" customWidth="1"/>
    <col min="9743" max="9743" width="4.875" style="3" customWidth="1"/>
    <col min="9744" max="9744" width="22.875" style="3" customWidth="1"/>
    <col min="9745" max="9745" width="18.625" style="3" customWidth="1"/>
    <col min="9746" max="9747" width="9" style="3"/>
    <col min="9748" max="9748" width="32.5" style="3" customWidth="1"/>
    <col min="9749" max="9986" width="9" style="3"/>
    <col min="9987" max="9987" width="4.875" style="3" customWidth="1"/>
    <col min="9988" max="9988" width="20.625" style="3" customWidth="1"/>
    <col min="9989" max="9989" width="18.625" style="3" customWidth="1"/>
    <col min="9990" max="9990" width="4.875" style="3" customWidth="1"/>
    <col min="9991" max="9991" width="20.625" style="3" customWidth="1"/>
    <col min="9992" max="9992" width="18.625" style="3" customWidth="1"/>
    <col min="9993" max="9993" width="4.875" style="3" customWidth="1"/>
    <col min="9994" max="9994" width="26" style="3" customWidth="1"/>
    <col min="9995" max="9995" width="18.625" style="3" customWidth="1"/>
    <col min="9996" max="9996" width="4.875" style="3" customWidth="1"/>
    <col min="9997" max="9997" width="20.625" style="3" customWidth="1"/>
    <col min="9998" max="9998" width="18.625" style="3" customWidth="1"/>
    <col min="9999" max="9999" width="4.875" style="3" customWidth="1"/>
    <col min="10000" max="10000" width="22.875" style="3" customWidth="1"/>
    <col min="10001" max="10001" width="18.625" style="3" customWidth="1"/>
    <col min="10002" max="10003" width="9" style="3"/>
    <col min="10004" max="10004" width="32.5" style="3" customWidth="1"/>
    <col min="10005" max="10242" width="9" style="3"/>
    <col min="10243" max="10243" width="4.875" style="3" customWidth="1"/>
    <col min="10244" max="10244" width="20.625" style="3" customWidth="1"/>
    <col min="10245" max="10245" width="18.625" style="3" customWidth="1"/>
    <col min="10246" max="10246" width="4.875" style="3" customWidth="1"/>
    <col min="10247" max="10247" width="20.625" style="3" customWidth="1"/>
    <col min="10248" max="10248" width="18.625" style="3" customWidth="1"/>
    <col min="10249" max="10249" width="4.875" style="3" customWidth="1"/>
    <col min="10250" max="10250" width="26" style="3" customWidth="1"/>
    <col min="10251" max="10251" width="18.625" style="3" customWidth="1"/>
    <col min="10252" max="10252" width="4.875" style="3" customWidth="1"/>
    <col min="10253" max="10253" width="20.625" style="3" customWidth="1"/>
    <col min="10254" max="10254" width="18.625" style="3" customWidth="1"/>
    <col min="10255" max="10255" width="4.875" style="3" customWidth="1"/>
    <col min="10256" max="10256" width="22.875" style="3" customWidth="1"/>
    <col min="10257" max="10257" width="18.625" style="3" customWidth="1"/>
    <col min="10258" max="10259" width="9" style="3"/>
    <col min="10260" max="10260" width="32.5" style="3" customWidth="1"/>
    <col min="10261" max="10498" width="9" style="3"/>
    <col min="10499" max="10499" width="4.875" style="3" customWidth="1"/>
    <col min="10500" max="10500" width="20.625" style="3" customWidth="1"/>
    <col min="10501" max="10501" width="18.625" style="3" customWidth="1"/>
    <col min="10502" max="10502" width="4.875" style="3" customWidth="1"/>
    <col min="10503" max="10503" width="20.625" style="3" customWidth="1"/>
    <col min="10504" max="10504" width="18.625" style="3" customWidth="1"/>
    <col min="10505" max="10505" width="4.875" style="3" customWidth="1"/>
    <col min="10506" max="10506" width="26" style="3" customWidth="1"/>
    <col min="10507" max="10507" width="18.625" style="3" customWidth="1"/>
    <col min="10508" max="10508" width="4.875" style="3" customWidth="1"/>
    <col min="10509" max="10509" width="20.625" style="3" customWidth="1"/>
    <col min="10510" max="10510" width="18.625" style="3" customWidth="1"/>
    <col min="10511" max="10511" width="4.875" style="3" customWidth="1"/>
    <col min="10512" max="10512" width="22.875" style="3" customWidth="1"/>
    <col min="10513" max="10513" width="18.625" style="3" customWidth="1"/>
    <col min="10514" max="10515" width="9" style="3"/>
    <col min="10516" max="10516" width="32.5" style="3" customWidth="1"/>
    <col min="10517" max="10754" width="9" style="3"/>
    <col min="10755" max="10755" width="4.875" style="3" customWidth="1"/>
    <col min="10756" max="10756" width="20.625" style="3" customWidth="1"/>
    <col min="10757" max="10757" width="18.625" style="3" customWidth="1"/>
    <col min="10758" max="10758" width="4.875" style="3" customWidth="1"/>
    <col min="10759" max="10759" width="20.625" style="3" customWidth="1"/>
    <col min="10760" max="10760" width="18.625" style="3" customWidth="1"/>
    <col min="10761" max="10761" width="4.875" style="3" customWidth="1"/>
    <col min="10762" max="10762" width="26" style="3" customWidth="1"/>
    <col min="10763" max="10763" width="18.625" style="3" customWidth="1"/>
    <col min="10764" max="10764" width="4.875" style="3" customWidth="1"/>
    <col min="10765" max="10765" width="20.625" style="3" customWidth="1"/>
    <col min="10766" max="10766" width="18.625" style="3" customWidth="1"/>
    <col min="10767" max="10767" width="4.875" style="3" customWidth="1"/>
    <col min="10768" max="10768" width="22.875" style="3" customWidth="1"/>
    <col min="10769" max="10769" width="18.625" style="3" customWidth="1"/>
    <col min="10770" max="10771" width="9" style="3"/>
    <col min="10772" max="10772" width="32.5" style="3" customWidth="1"/>
    <col min="10773" max="11010" width="9" style="3"/>
    <col min="11011" max="11011" width="4.875" style="3" customWidth="1"/>
    <col min="11012" max="11012" width="20.625" style="3" customWidth="1"/>
    <col min="11013" max="11013" width="18.625" style="3" customWidth="1"/>
    <col min="11014" max="11014" width="4.875" style="3" customWidth="1"/>
    <col min="11015" max="11015" width="20.625" style="3" customWidth="1"/>
    <col min="11016" max="11016" width="18.625" style="3" customWidth="1"/>
    <col min="11017" max="11017" width="4.875" style="3" customWidth="1"/>
    <col min="11018" max="11018" width="26" style="3" customWidth="1"/>
    <col min="11019" max="11019" width="18.625" style="3" customWidth="1"/>
    <col min="11020" max="11020" width="4.875" style="3" customWidth="1"/>
    <col min="11021" max="11021" width="20.625" style="3" customWidth="1"/>
    <col min="11022" max="11022" width="18.625" style="3" customWidth="1"/>
    <col min="11023" max="11023" width="4.875" style="3" customWidth="1"/>
    <col min="11024" max="11024" width="22.875" style="3" customWidth="1"/>
    <col min="11025" max="11025" width="18.625" style="3" customWidth="1"/>
    <col min="11026" max="11027" width="9" style="3"/>
    <col min="11028" max="11028" width="32.5" style="3" customWidth="1"/>
    <col min="11029" max="11266" width="9" style="3"/>
    <col min="11267" max="11267" width="4.875" style="3" customWidth="1"/>
    <col min="11268" max="11268" width="20.625" style="3" customWidth="1"/>
    <col min="11269" max="11269" width="18.625" style="3" customWidth="1"/>
    <col min="11270" max="11270" width="4.875" style="3" customWidth="1"/>
    <col min="11271" max="11271" width="20.625" style="3" customWidth="1"/>
    <col min="11272" max="11272" width="18.625" style="3" customWidth="1"/>
    <col min="11273" max="11273" width="4.875" style="3" customWidth="1"/>
    <col min="11274" max="11274" width="26" style="3" customWidth="1"/>
    <col min="11275" max="11275" width="18.625" style="3" customWidth="1"/>
    <col min="11276" max="11276" width="4.875" style="3" customWidth="1"/>
    <col min="11277" max="11277" width="20.625" style="3" customWidth="1"/>
    <col min="11278" max="11278" width="18.625" style="3" customWidth="1"/>
    <col min="11279" max="11279" width="4.875" style="3" customWidth="1"/>
    <col min="11280" max="11280" width="22.875" style="3" customWidth="1"/>
    <col min="11281" max="11281" width="18.625" style="3" customWidth="1"/>
    <col min="11282" max="11283" width="9" style="3"/>
    <col min="11284" max="11284" width="32.5" style="3" customWidth="1"/>
    <col min="11285" max="11522" width="9" style="3"/>
    <col min="11523" max="11523" width="4.875" style="3" customWidth="1"/>
    <col min="11524" max="11524" width="20.625" style="3" customWidth="1"/>
    <col min="11525" max="11525" width="18.625" style="3" customWidth="1"/>
    <col min="11526" max="11526" width="4.875" style="3" customWidth="1"/>
    <col min="11527" max="11527" width="20.625" style="3" customWidth="1"/>
    <col min="11528" max="11528" width="18.625" style="3" customWidth="1"/>
    <col min="11529" max="11529" width="4.875" style="3" customWidth="1"/>
    <col min="11530" max="11530" width="26" style="3" customWidth="1"/>
    <col min="11531" max="11531" width="18.625" style="3" customWidth="1"/>
    <col min="11532" max="11532" width="4.875" style="3" customWidth="1"/>
    <col min="11533" max="11533" width="20.625" style="3" customWidth="1"/>
    <col min="11534" max="11534" width="18.625" style="3" customWidth="1"/>
    <col min="11535" max="11535" width="4.875" style="3" customWidth="1"/>
    <col min="11536" max="11536" width="22.875" style="3" customWidth="1"/>
    <col min="11537" max="11537" width="18.625" style="3" customWidth="1"/>
    <col min="11538" max="11539" width="9" style="3"/>
    <col min="11540" max="11540" width="32.5" style="3" customWidth="1"/>
    <col min="11541" max="11778" width="9" style="3"/>
    <col min="11779" max="11779" width="4.875" style="3" customWidth="1"/>
    <col min="11780" max="11780" width="20.625" style="3" customWidth="1"/>
    <col min="11781" max="11781" width="18.625" style="3" customWidth="1"/>
    <col min="11782" max="11782" width="4.875" style="3" customWidth="1"/>
    <col min="11783" max="11783" width="20.625" style="3" customWidth="1"/>
    <col min="11784" max="11784" width="18.625" style="3" customWidth="1"/>
    <col min="11785" max="11785" width="4.875" style="3" customWidth="1"/>
    <col min="11786" max="11786" width="26" style="3" customWidth="1"/>
    <col min="11787" max="11787" width="18.625" style="3" customWidth="1"/>
    <col min="11788" max="11788" width="4.875" style="3" customWidth="1"/>
    <col min="11789" max="11789" width="20.625" style="3" customWidth="1"/>
    <col min="11790" max="11790" width="18.625" style="3" customWidth="1"/>
    <col min="11791" max="11791" width="4.875" style="3" customWidth="1"/>
    <col min="11792" max="11792" width="22.875" style="3" customWidth="1"/>
    <col min="11793" max="11793" width="18.625" style="3" customWidth="1"/>
    <col min="11794" max="11795" width="9" style="3"/>
    <col min="11796" max="11796" width="32.5" style="3" customWidth="1"/>
    <col min="11797" max="12034" width="9" style="3"/>
    <col min="12035" max="12035" width="4.875" style="3" customWidth="1"/>
    <col min="12036" max="12036" width="20.625" style="3" customWidth="1"/>
    <col min="12037" max="12037" width="18.625" style="3" customWidth="1"/>
    <col min="12038" max="12038" width="4.875" style="3" customWidth="1"/>
    <col min="12039" max="12039" width="20.625" style="3" customWidth="1"/>
    <col min="12040" max="12040" width="18.625" style="3" customWidth="1"/>
    <col min="12041" max="12041" width="4.875" style="3" customWidth="1"/>
    <col min="12042" max="12042" width="26" style="3" customWidth="1"/>
    <col min="12043" max="12043" width="18.625" style="3" customWidth="1"/>
    <col min="12044" max="12044" width="4.875" style="3" customWidth="1"/>
    <col min="12045" max="12045" width="20.625" style="3" customWidth="1"/>
    <col min="12046" max="12046" width="18.625" style="3" customWidth="1"/>
    <col min="12047" max="12047" width="4.875" style="3" customWidth="1"/>
    <col min="12048" max="12048" width="22.875" style="3" customWidth="1"/>
    <col min="12049" max="12049" width="18.625" style="3" customWidth="1"/>
    <col min="12050" max="12051" width="9" style="3"/>
    <col min="12052" max="12052" width="32.5" style="3" customWidth="1"/>
    <col min="12053" max="12290" width="9" style="3"/>
    <col min="12291" max="12291" width="4.875" style="3" customWidth="1"/>
    <col min="12292" max="12292" width="20.625" style="3" customWidth="1"/>
    <col min="12293" max="12293" width="18.625" style="3" customWidth="1"/>
    <col min="12294" max="12294" width="4.875" style="3" customWidth="1"/>
    <col min="12295" max="12295" width="20.625" style="3" customWidth="1"/>
    <col min="12296" max="12296" width="18.625" style="3" customWidth="1"/>
    <col min="12297" max="12297" width="4.875" style="3" customWidth="1"/>
    <col min="12298" max="12298" width="26" style="3" customWidth="1"/>
    <col min="12299" max="12299" width="18.625" style="3" customWidth="1"/>
    <col min="12300" max="12300" width="4.875" style="3" customWidth="1"/>
    <col min="12301" max="12301" width="20.625" style="3" customWidth="1"/>
    <col min="12302" max="12302" width="18.625" style="3" customWidth="1"/>
    <col min="12303" max="12303" width="4.875" style="3" customWidth="1"/>
    <col min="12304" max="12304" width="22.875" style="3" customWidth="1"/>
    <col min="12305" max="12305" width="18.625" style="3" customWidth="1"/>
    <col min="12306" max="12307" width="9" style="3"/>
    <col min="12308" max="12308" width="32.5" style="3" customWidth="1"/>
    <col min="12309" max="12546" width="9" style="3"/>
    <col min="12547" max="12547" width="4.875" style="3" customWidth="1"/>
    <col min="12548" max="12548" width="20.625" style="3" customWidth="1"/>
    <col min="12549" max="12549" width="18.625" style="3" customWidth="1"/>
    <col min="12550" max="12550" width="4.875" style="3" customWidth="1"/>
    <col min="12551" max="12551" width="20.625" style="3" customWidth="1"/>
    <col min="12552" max="12552" width="18.625" style="3" customWidth="1"/>
    <col min="12553" max="12553" width="4.875" style="3" customWidth="1"/>
    <col min="12554" max="12554" width="26" style="3" customWidth="1"/>
    <col min="12555" max="12555" width="18.625" style="3" customWidth="1"/>
    <col min="12556" max="12556" width="4.875" style="3" customWidth="1"/>
    <col min="12557" max="12557" width="20.625" style="3" customWidth="1"/>
    <col min="12558" max="12558" width="18.625" style="3" customWidth="1"/>
    <col min="12559" max="12559" width="4.875" style="3" customWidth="1"/>
    <col min="12560" max="12560" width="22.875" style="3" customWidth="1"/>
    <col min="12561" max="12561" width="18.625" style="3" customWidth="1"/>
    <col min="12562" max="12563" width="9" style="3"/>
    <col min="12564" max="12564" width="32.5" style="3" customWidth="1"/>
    <col min="12565" max="12802" width="9" style="3"/>
    <col min="12803" max="12803" width="4.875" style="3" customWidth="1"/>
    <col min="12804" max="12804" width="20.625" style="3" customWidth="1"/>
    <col min="12805" max="12805" width="18.625" style="3" customWidth="1"/>
    <col min="12806" max="12806" width="4.875" style="3" customWidth="1"/>
    <col min="12807" max="12807" width="20.625" style="3" customWidth="1"/>
    <col min="12808" max="12808" width="18.625" style="3" customWidth="1"/>
    <col min="12809" max="12809" width="4.875" style="3" customWidth="1"/>
    <col min="12810" max="12810" width="26" style="3" customWidth="1"/>
    <col min="12811" max="12811" width="18.625" style="3" customWidth="1"/>
    <col min="12812" max="12812" width="4.875" style="3" customWidth="1"/>
    <col min="12813" max="12813" width="20.625" style="3" customWidth="1"/>
    <col min="12814" max="12814" width="18.625" style="3" customWidth="1"/>
    <col min="12815" max="12815" width="4.875" style="3" customWidth="1"/>
    <col min="12816" max="12816" width="22.875" style="3" customWidth="1"/>
    <col min="12817" max="12817" width="18.625" style="3" customWidth="1"/>
    <col min="12818" max="12819" width="9" style="3"/>
    <col min="12820" max="12820" width="32.5" style="3" customWidth="1"/>
    <col min="12821" max="13058" width="9" style="3"/>
    <col min="13059" max="13059" width="4.875" style="3" customWidth="1"/>
    <col min="13060" max="13060" width="20.625" style="3" customWidth="1"/>
    <col min="13061" max="13061" width="18.625" style="3" customWidth="1"/>
    <col min="13062" max="13062" width="4.875" style="3" customWidth="1"/>
    <col min="13063" max="13063" width="20.625" style="3" customWidth="1"/>
    <col min="13064" max="13064" width="18.625" style="3" customWidth="1"/>
    <col min="13065" max="13065" width="4.875" style="3" customWidth="1"/>
    <col min="13066" max="13066" width="26" style="3" customWidth="1"/>
    <col min="13067" max="13067" width="18.625" style="3" customWidth="1"/>
    <col min="13068" max="13068" width="4.875" style="3" customWidth="1"/>
    <col min="13069" max="13069" width="20.625" style="3" customWidth="1"/>
    <col min="13070" max="13070" width="18.625" style="3" customWidth="1"/>
    <col min="13071" max="13071" width="4.875" style="3" customWidth="1"/>
    <col min="13072" max="13072" width="22.875" style="3" customWidth="1"/>
    <col min="13073" max="13073" width="18.625" style="3" customWidth="1"/>
    <col min="13074" max="13075" width="9" style="3"/>
    <col min="13076" max="13076" width="32.5" style="3" customWidth="1"/>
    <col min="13077" max="13314" width="9" style="3"/>
    <col min="13315" max="13315" width="4.875" style="3" customWidth="1"/>
    <col min="13316" max="13316" width="20.625" style="3" customWidth="1"/>
    <col min="13317" max="13317" width="18.625" style="3" customWidth="1"/>
    <col min="13318" max="13318" width="4.875" style="3" customWidth="1"/>
    <col min="13319" max="13319" width="20.625" style="3" customWidth="1"/>
    <col min="13320" max="13320" width="18.625" style="3" customWidth="1"/>
    <col min="13321" max="13321" width="4.875" style="3" customWidth="1"/>
    <col min="13322" max="13322" width="26" style="3" customWidth="1"/>
    <col min="13323" max="13323" width="18.625" style="3" customWidth="1"/>
    <col min="13324" max="13324" width="4.875" style="3" customWidth="1"/>
    <col min="13325" max="13325" width="20.625" style="3" customWidth="1"/>
    <col min="13326" max="13326" width="18.625" style="3" customWidth="1"/>
    <col min="13327" max="13327" width="4.875" style="3" customWidth="1"/>
    <col min="13328" max="13328" width="22.875" style="3" customWidth="1"/>
    <col min="13329" max="13329" width="18.625" style="3" customWidth="1"/>
    <col min="13330" max="13331" width="9" style="3"/>
    <col min="13332" max="13332" width="32.5" style="3" customWidth="1"/>
    <col min="13333" max="13570" width="9" style="3"/>
    <col min="13571" max="13571" width="4.875" style="3" customWidth="1"/>
    <col min="13572" max="13572" width="20.625" style="3" customWidth="1"/>
    <col min="13573" max="13573" width="18.625" style="3" customWidth="1"/>
    <col min="13574" max="13574" width="4.875" style="3" customWidth="1"/>
    <col min="13575" max="13575" width="20.625" style="3" customWidth="1"/>
    <col min="13576" max="13576" width="18.625" style="3" customWidth="1"/>
    <col min="13577" max="13577" width="4.875" style="3" customWidth="1"/>
    <col min="13578" max="13578" width="26" style="3" customWidth="1"/>
    <col min="13579" max="13579" width="18.625" style="3" customWidth="1"/>
    <col min="13580" max="13580" width="4.875" style="3" customWidth="1"/>
    <col min="13581" max="13581" width="20.625" style="3" customWidth="1"/>
    <col min="13582" max="13582" width="18.625" style="3" customWidth="1"/>
    <col min="13583" max="13583" width="4.875" style="3" customWidth="1"/>
    <col min="13584" max="13584" width="22.875" style="3" customWidth="1"/>
    <col min="13585" max="13585" width="18.625" style="3" customWidth="1"/>
    <col min="13586" max="13587" width="9" style="3"/>
    <col min="13588" max="13588" width="32.5" style="3" customWidth="1"/>
    <col min="13589" max="13826" width="9" style="3"/>
    <col min="13827" max="13827" width="4.875" style="3" customWidth="1"/>
    <col min="13828" max="13828" width="20.625" style="3" customWidth="1"/>
    <col min="13829" max="13829" width="18.625" style="3" customWidth="1"/>
    <col min="13830" max="13830" width="4.875" style="3" customWidth="1"/>
    <col min="13831" max="13831" width="20.625" style="3" customWidth="1"/>
    <col min="13832" max="13832" width="18.625" style="3" customWidth="1"/>
    <col min="13833" max="13833" width="4.875" style="3" customWidth="1"/>
    <col min="13834" max="13834" width="26" style="3" customWidth="1"/>
    <col min="13835" max="13835" width="18.625" style="3" customWidth="1"/>
    <col min="13836" max="13836" width="4.875" style="3" customWidth="1"/>
    <col min="13837" max="13837" width="20.625" style="3" customWidth="1"/>
    <col min="13838" max="13838" width="18.625" style="3" customWidth="1"/>
    <col min="13839" max="13839" width="4.875" style="3" customWidth="1"/>
    <col min="13840" max="13840" width="22.875" style="3" customWidth="1"/>
    <col min="13841" max="13841" width="18.625" style="3" customWidth="1"/>
    <col min="13842" max="13843" width="9" style="3"/>
    <col min="13844" max="13844" width="32.5" style="3" customWidth="1"/>
    <col min="13845" max="14082" width="9" style="3"/>
    <col min="14083" max="14083" width="4.875" style="3" customWidth="1"/>
    <col min="14084" max="14084" width="20.625" style="3" customWidth="1"/>
    <col min="14085" max="14085" width="18.625" style="3" customWidth="1"/>
    <col min="14086" max="14086" width="4.875" style="3" customWidth="1"/>
    <col min="14087" max="14087" width="20.625" style="3" customWidth="1"/>
    <col min="14088" max="14088" width="18.625" style="3" customWidth="1"/>
    <col min="14089" max="14089" width="4.875" style="3" customWidth="1"/>
    <col min="14090" max="14090" width="26" style="3" customWidth="1"/>
    <col min="14091" max="14091" width="18.625" style="3" customWidth="1"/>
    <col min="14092" max="14092" width="4.875" style="3" customWidth="1"/>
    <col min="14093" max="14093" width="20.625" style="3" customWidth="1"/>
    <col min="14094" max="14094" width="18.625" style="3" customWidth="1"/>
    <col min="14095" max="14095" width="4.875" style="3" customWidth="1"/>
    <col min="14096" max="14096" width="22.875" style="3" customWidth="1"/>
    <col min="14097" max="14097" width="18.625" style="3" customWidth="1"/>
    <col min="14098" max="14099" width="9" style="3"/>
    <col min="14100" max="14100" width="32.5" style="3" customWidth="1"/>
    <col min="14101" max="14338" width="9" style="3"/>
    <col min="14339" max="14339" width="4.875" style="3" customWidth="1"/>
    <col min="14340" max="14340" width="20.625" style="3" customWidth="1"/>
    <col min="14341" max="14341" width="18.625" style="3" customWidth="1"/>
    <col min="14342" max="14342" width="4.875" style="3" customWidth="1"/>
    <col min="14343" max="14343" width="20.625" style="3" customWidth="1"/>
    <col min="14344" max="14344" width="18.625" style="3" customWidth="1"/>
    <col min="14345" max="14345" width="4.875" style="3" customWidth="1"/>
    <col min="14346" max="14346" width="26" style="3" customWidth="1"/>
    <col min="14347" max="14347" width="18.625" style="3" customWidth="1"/>
    <col min="14348" max="14348" width="4.875" style="3" customWidth="1"/>
    <col min="14349" max="14349" width="20.625" style="3" customWidth="1"/>
    <col min="14350" max="14350" width="18.625" style="3" customWidth="1"/>
    <col min="14351" max="14351" width="4.875" style="3" customWidth="1"/>
    <col min="14352" max="14352" width="22.875" style="3" customWidth="1"/>
    <col min="14353" max="14353" width="18.625" style="3" customWidth="1"/>
    <col min="14354" max="14355" width="9" style="3"/>
    <col min="14356" max="14356" width="32.5" style="3" customWidth="1"/>
    <col min="14357" max="14594" width="9" style="3"/>
    <col min="14595" max="14595" width="4.875" style="3" customWidth="1"/>
    <col min="14596" max="14596" width="20.625" style="3" customWidth="1"/>
    <col min="14597" max="14597" width="18.625" style="3" customWidth="1"/>
    <col min="14598" max="14598" width="4.875" style="3" customWidth="1"/>
    <col min="14599" max="14599" width="20.625" style="3" customWidth="1"/>
    <col min="14600" max="14600" width="18.625" style="3" customWidth="1"/>
    <col min="14601" max="14601" width="4.875" style="3" customWidth="1"/>
    <col min="14602" max="14602" width="26" style="3" customWidth="1"/>
    <col min="14603" max="14603" width="18.625" style="3" customWidth="1"/>
    <col min="14604" max="14604" width="4.875" style="3" customWidth="1"/>
    <col min="14605" max="14605" width="20.625" style="3" customWidth="1"/>
    <col min="14606" max="14606" width="18.625" style="3" customWidth="1"/>
    <col min="14607" max="14607" width="4.875" style="3" customWidth="1"/>
    <col min="14608" max="14608" width="22.875" style="3" customWidth="1"/>
    <col min="14609" max="14609" width="18.625" style="3" customWidth="1"/>
    <col min="14610" max="14611" width="9" style="3"/>
    <col min="14612" max="14612" width="32.5" style="3" customWidth="1"/>
    <col min="14613" max="14850" width="9" style="3"/>
    <col min="14851" max="14851" width="4.875" style="3" customWidth="1"/>
    <col min="14852" max="14852" width="20.625" style="3" customWidth="1"/>
    <col min="14853" max="14853" width="18.625" style="3" customWidth="1"/>
    <col min="14854" max="14854" width="4.875" style="3" customWidth="1"/>
    <col min="14855" max="14855" width="20.625" style="3" customWidth="1"/>
    <col min="14856" max="14856" width="18.625" style="3" customWidth="1"/>
    <col min="14857" max="14857" width="4.875" style="3" customWidth="1"/>
    <col min="14858" max="14858" width="26" style="3" customWidth="1"/>
    <col min="14859" max="14859" width="18.625" style="3" customWidth="1"/>
    <col min="14860" max="14860" width="4.875" style="3" customWidth="1"/>
    <col min="14861" max="14861" width="20.625" style="3" customWidth="1"/>
    <col min="14862" max="14862" width="18.625" style="3" customWidth="1"/>
    <col min="14863" max="14863" width="4.875" style="3" customWidth="1"/>
    <col min="14864" max="14864" width="22.875" style="3" customWidth="1"/>
    <col min="14865" max="14865" width="18.625" style="3" customWidth="1"/>
    <col min="14866" max="14867" width="9" style="3"/>
    <col min="14868" max="14868" width="32.5" style="3" customWidth="1"/>
    <col min="14869" max="15106" width="9" style="3"/>
    <col min="15107" max="15107" width="4.875" style="3" customWidth="1"/>
    <col min="15108" max="15108" width="20.625" style="3" customWidth="1"/>
    <col min="15109" max="15109" width="18.625" style="3" customWidth="1"/>
    <col min="15110" max="15110" width="4.875" style="3" customWidth="1"/>
    <col min="15111" max="15111" width="20.625" style="3" customWidth="1"/>
    <col min="15112" max="15112" width="18.625" style="3" customWidth="1"/>
    <col min="15113" max="15113" width="4.875" style="3" customWidth="1"/>
    <col min="15114" max="15114" width="26" style="3" customWidth="1"/>
    <col min="15115" max="15115" width="18.625" style="3" customWidth="1"/>
    <col min="15116" max="15116" width="4.875" style="3" customWidth="1"/>
    <col min="15117" max="15117" width="20.625" style="3" customWidth="1"/>
    <col min="15118" max="15118" width="18.625" style="3" customWidth="1"/>
    <col min="15119" max="15119" width="4.875" style="3" customWidth="1"/>
    <col min="15120" max="15120" width="22.875" style="3" customWidth="1"/>
    <col min="15121" max="15121" width="18.625" style="3" customWidth="1"/>
    <col min="15122" max="15123" width="9" style="3"/>
    <col min="15124" max="15124" width="32.5" style="3" customWidth="1"/>
    <col min="15125" max="15362" width="9" style="3"/>
    <col min="15363" max="15363" width="4.875" style="3" customWidth="1"/>
    <col min="15364" max="15364" width="20.625" style="3" customWidth="1"/>
    <col min="15365" max="15365" width="18.625" style="3" customWidth="1"/>
    <col min="15366" max="15366" width="4.875" style="3" customWidth="1"/>
    <col min="15367" max="15367" width="20.625" style="3" customWidth="1"/>
    <col min="15368" max="15368" width="18.625" style="3" customWidth="1"/>
    <col min="15369" max="15369" width="4.875" style="3" customWidth="1"/>
    <col min="15370" max="15370" width="26" style="3" customWidth="1"/>
    <col min="15371" max="15371" width="18.625" style="3" customWidth="1"/>
    <col min="15372" max="15372" width="4.875" style="3" customWidth="1"/>
    <col min="15373" max="15373" width="20.625" style="3" customWidth="1"/>
    <col min="15374" max="15374" width="18.625" style="3" customWidth="1"/>
    <col min="15375" max="15375" width="4.875" style="3" customWidth="1"/>
    <col min="15376" max="15376" width="22.875" style="3" customWidth="1"/>
    <col min="15377" max="15377" width="18.625" style="3" customWidth="1"/>
    <col min="15378" max="15379" width="9" style="3"/>
    <col min="15380" max="15380" width="32.5" style="3" customWidth="1"/>
    <col min="15381" max="15618" width="9" style="3"/>
    <col min="15619" max="15619" width="4.875" style="3" customWidth="1"/>
    <col min="15620" max="15620" width="20.625" style="3" customWidth="1"/>
    <col min="15621" max="15621" width="18.625" style="3" customWidth="1"/>
    <col min="15622" max="15622" width="4.875" style="3" customWidth="1"/>
    <col min="15623" max="15623" width="20.625" style="3" customWidth="1"/>
    <col min="15624" max="15624" width="18.625" style="3" customWidth="1"/>
    <col min="15625" max="15625" width="4.875" style="3" customWidth="1"/>
    <col min="15626" max="15626" width="26" style="3" customWidth="1"/>
    <col min="15627" max="15627" width="18.625" style="3" customWidth="1"/>
    <col min="15628" max="15628" width="4.875" style="3" customWidth="1"/>
    <col min="15629" max="15629" width="20.625" style="3" customWidth="1"/>
    <col min="15630" max="15630" width="18.625" style="3" customWidth="1"/>
    <col min="15631" max="15631" width="4.875" style="3" customWidth="1"/>
    <col min="15632" max="15632" width="22.875" style="3" customWidth="1"/>
    <col min="15633" max="15633" width="18.625" style="3" customWidth="1"/>
    <col min="15634" max="15635" width="9" style="3"/>
    <col min="15636" max="15636" width="32.5" style="3" customWidth="1"/>
    <col min="15637" max="15874" width="9" style="3"/>
    <col min="15875" max="15875" width="4.875" style="3" customWidth="1"/>
    <col min="15876" max="15876" width="20.625" style="3" customWidth="1"/>
    <col min="15877" max="15877" width="18.625" style="3" customWidth="1"/>
    <col min="15878" max="15878" width="4.875" style="3" customWidth="1"/>
    <col min="15879" max="15879" width="20.625" style="3" customWidth="1"/>
    <col min="15880" max="15880" width="18.625" style="3" customWidth="1"/>
    <col min="15881" max="15881" width="4.875" style="3" customWidth="1"/>
    <col min="15882" max="15882" width="26" style="3" customWidth="1"/>
    <col min="15883" max="15883" width="18.625" style="3" customWidth="1"/>
    <col min="15884" max="15884" width="4.875" style="3" customWidth="1"/>
    <col min="15885" max="15885" width="20.625" style="3" customWidth="1"/>
    <col min="15886" max="15886" width="18.625" style="3" customWidth="1"/>
    <col min="15887" max="15887" width="4.875" style="3" customWidth="1"/>
    <col min="15888" max="15888" width="22.875" style="3" customWidth="1"/>
    <col min="15889" max="15889" width="18.625" style="3" customWidth="1"/>
    <col min="15890" max="15891" width="9" style="3"/>
    <col min="15892" max="15892" width="32.5" style="3" customWidth="1"/>
    <col min="15893" max="16130" width="9" style="3"/>
    <col min="16131" max="16131" width="4.875" style="3" customWidth="1"/>
    <col min="16132" max="16132" width="20.625" style="3" customWidth="1"/>
    <col min="16133" max="16133" width="18.625" style="3" customWidth="1"/>
    <col min="16134" max="16134" width="4.875" style="3" customWidth="1"/>
    <col min="16135" max="16135" width="20.625" style="3" customWidth="1"/>
    <col min="16136" max="16136" width="18.625" style="3" customWidth="1"/>
    <col min="16137" max="16137" width="4.875" style="3" customWidth="1"/>
    <col min="16138" max="16138" width="26" style="3" customWidth="1"/>
    <col min="16139" max="16139" width="18.625" style="3" customWidth="1"/>
    <col min="16140" max="16140" width="4.875" style="3" customWidth="1"/>
    <col min="16141" max="16141" width="20.625" style="3" customWidth="1"/>
    <col min="16142" max="16142" width="18.625" style="3" customWidth="1"/>
    <col min="16143" max="16143" width="4.875" style="3" customWidth="1"/>
    <col min="16144" max="16144" width="22.875" style="3" customWidth="1"/>
    <col min="16145" max="16145" width="18.625" style="3" customWidth="1"/>
    <col min="16146" max="16147" width="9" style="3"/>
    <col min="16148" max="16148" width="32.5" style="3" customWidth="1"/>
    <col min="16149" max="16384" width="9" style="3"/>
  </cols>
  <sheetData>
    <row r="1" spans="1:29" ht="35.1" customHeight="1" thickBot="1">
      <c r="A1" s="376" t="s">
        <v>144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</row>
    <row r="2" spans="1:29" ht="35.1" customHeight="1">
      <c r="A2" s="377"/>
      <c r="B2" s="380">
        <v>42366</v>
      </c>
      <c r="C2" s="381"/>
      <c r="D2" s="382"/>
      <c r="E2" s="383"/>
      <c r="F2" s="386">
        <f>SUM(B2)+1</f>
        <v>42367</v>
      </c>
      <c r="G2" s="387"/>
      <c r="H2" s="388"/>
      <c r="I2" s="383"/>
      <c r="J2" s="389">
        <f>F2+1</f>
        <v>42368</v>
      </c>
      <c r="K2" s="390"/>
      <c r="L2" s="391"/>
      <c r="M2" s="383"/>
      <c r="N2" s="392">
        <f>J2+1</f>
        <v>42369</v>
      </c>
      <c r="O2" s="393"/>
      <c r="P2" s="394"/>
      <c r="Q2" s="383"/>
      <c r="R2" s="395">
        <f>N2+1</f>
        <v>42370</v>
      </c>
      <c r="S2" s="396"/>
      <c r="T2" s="397"/>
    </row>
    <row r="3" spans="1:29" ht="35.1" customHeight="1">
      <c r="A3" s="378"/>
      <c r="B3" s="4" t="s">
        <v>8</v>
      </c>
      <c r="C3" s="4"/>
      <c r="D3" s="5">
        <f>30+2</f>
        <v>32</v>
      </c>
      <c r="E3" s="384"/>
      <c r="F3" s="4" t="s">
        <v>8</v>
      </c>
      <c r="G3" s="4"/>
      <c r="H3" s="5">
        <f>30+2</f>
        <v>32</v>
      </c>
      <c r="I3" s="384"/>
      <c r="J3" s="4" t="s">
        <v>8</v>
      </c>
      <c r="K3" s="4"/>
      <c r="L3" s="5">
        <f>30+2</f>
        <v>32</v>
      </c>
      <c r="M3" s="384"/>
      <c r="N3" s="4" t="s">
        <v>8</v>
      </c>
      <c r="O3" s="4"/>
      <c r="P3" s="5">
        <f>30+2</f>
        <v>32</v>
      </c>
      <c r="Q3" s="384"/>
      <c r="R3" s="4" t="s">
        <v>8</v>
      </c>
      <c r="S3" s="4"/>
      <c r="T3" s="147">
        <v>32</v>
      </c>
      <c r="V3" s="74"/>
      <c r="W3" s="74"/>
      <c r="X3" s="74"/>
      <c r="Y3" s="74"/>
      <c r="Z3" s="74"/>
      <c r="AA3" s="74"/>
      <c r="AB3" s="74"/>
      <c r="AC3" s="74"/>
    </row>
    <row r="4" spans="1:29" ht="35.1" customHeight="1">
      <c r="A4" s="379"/>
      <c r="B4" s="6" t="s">
        <v>9</v>
      </c>
      <c r="C4" s="6" t="s">
        <v>41</v>
      </c>
      <c r="D4" s="7" t="s">
        <v>10</v>
      </c>
      <c r="E4" s="385"/>
      <c r="F4" s="6" t="s">
        <v>9</v>
      </c>
      <c r="G4" s="6" t="s">
        <v>41</v>
      </c>
      <c r="H4" s="7" t="s">
        <v>10</v>
      </c>
      <c r="I4" s="385"/>
      <c r="J4" s="6" t="s">
        <v>9</v>
      </c>
      <c r="K4" s="6" t="s">
        <v>41</v>
      </c>
      <c r="L4" s="7" t="s">
        <v>10</v>
      </c>
      <c r="M4" s="385"/>
      <c r="N4" s="6" t="s">
        <v>9</v>
      </c>
      <c r="O4" s="6" t="s">
        <v>41</v>
      </c>
      <c r="P4" s="7" t="s">
        <v>10</v>
      </c>
      <c r="Q4" s="385"/>
      <c r="R4" s="6" t="s">
        <v>9</v>
      </c>
      <c r="S4" s="6" t="s">
        <v>41</v>
      </c>
      <c r="T4" s="148" t="s">
        <v>10</v>
      </c>
      <c r="V4" s="74"/>
      <c r="W4" s="399"/>
      <c r="X4" s="85"/>
      <c r="Y4" s="84"/>
      <c r="Z4" s="74"/>
      <c r="AA4" s="74"/>
      <c r="AB4" s="74"/>
      <c r="AC4" s="74"/>
    </row>
    <row r="5" spans="1:29" ht="35.1" customHeight="1">
      <c r="A5" s="400" t="str">
        <f>'楊心菜單12(幼)'!C43</f>
        <v>蓮藕排骨湯</v>
      </c>
      <c r="B5" s="22" t="s">
        <v>145</v>
      </c>
      <c r="C5" s="22">
        <v>25</v>
      </c>
      <c r="D5" s="171">
        <f>D$3*$C5/1000</f>
        <v>0.8</v>
      </c>
      <c r="E5" s="421" t="str">
        <f>'楊心菜單12(幼)'!C45</f>
        <v>雞蛋鮮肉粥</v>
      </c>
      <c r="F5" s="17" t="s">
        <v>233</v>
      </c>
      <c r="G5" s="22"/>
      <c r="H5" s="171">
        <f>H$3*$G5/1000</f>
        <v>0</v>
      </c>
      <c r="I5" s="403" t="str">
        <f>'楊心菜單12(幼)'!C47</f>
        <v>餛飩湯麵</v>
      </c>
      <c r="J5" s="18" t="s">
        <v>183</v>
      </c>
      <c r="K5" s="117"/>
      <c r="L5" s="171" t="s">
        <v>184</v>
      </c>
      <c r="M5" s="406" t="str">
        <f>'楊心菜單12(幼)'!C49</f>
        <v>濃湯通心粉</v>
      </c>
      <c r="N5" s="200" t="s">
        <v>187</v>
      </c>
      <c r="O5" s="22">
        <v>15</v>
      </c>
      <c r="P5" s="171" t="s">
        <v>181</v>
      </c>
      <c r="Q5" s="430" t="str">
        <f>'楊心菜單12(幼)'!C51</f>
        <v>油腐細粉湯</v>
      </c>
      <c r="R5" s="62"/>
      <c r="S5" s="22"/>
      <c r="T5" s="174">
        <f>T$3*$S5/1000</f>
        <v>0</v>
      </c>
      <c r="V5" s="74"/>
      <c r="W5" s="399"/>
      <c r="X5" s="83"/>
      <c r="Y5" s="84"/>
      <c r="Z5" s="74"/>
      <c r="AA5" s="74"/>
      <c r="AB5" s="74"/>
      <c r="AC5" s="74"/>
    </row>
    <row r="6" spans="1:29" ht="35.1" customHeight="1">
      <c r="A6" s="401"/>
      <c r="B6" s="22" t="s">
        <v>147</v>
      </c>
      <c r="C6" s="22">
        <v>15</v>
      </c>
      <c r="D6" s="171">
        <f t="shared" ref="D6:D23" si="0">D$3*$C6/1000</f>
        <v>0.48</v>
      </c>
      <c r="E6" s="419"/>
      <c r="F6" s="233" t="s">
        <v>245</v>
      </c>
      <c r="G6" s="222">
        <v>12</v>
      </c>
      <c r="H6" s="221">
        <v>1</v>
      </c>
      <c r="I6" s="404"/>
      <c r="J6" s="18" t="s">
        <v>185</v>
      </c>
      <c r="K6" s="22">
        <v>42</v>
      </c>
      <c r="L6" s="171">
        <f t="shared" ref="L6:L23" si="1">L$3*$K6/1000</f>
        <v>1.3440000000000001</v>
      </c>
      <c r="M6" s="407"/>
      <c r="N6" s="200" t="s">
        <v>188</v>
      </c>
      <c r="O6" s="22">
        <v>15</v>
      </c>
      <c r="P6" s="171">
        <f t="shared" ref="P6:P23" si="2">P$3*$O6/1000</f>
        <v>0.48</v>
      </c>
      <c r="Q6" s="431"/>
      <c r="R6" s="62"/>
      <c r="S6" s="22"/>
      <c r="T6" s="174">
        <f t="shared" ref="T6:T23" si="3">T$3*$S6/1000</f>
        <v>0</v>
      </c>
      <c r="V6" s="74"/>
      <c r="W6" s="399"/>
      <c r="X6" s="85"/>
      <c r="Y6" s="84"/>
      <c r="Z6" s="74"/>
      <c r="AA6" s="74"/>
      <c r="AB6" s="74"/>
      <c r="AC6" s="74"/>
    </row>
    <row r="7" spans="1:29" ht="35.1" customHeight="1">
      <c r="A7" s="401"/>
      <c r="B7" s="22" t="s">
        <v>148</v>
      </c>
      <c r="C7" s="22"/>
      <c r="D7" s="171">
        <f>D$3*$C7/1000</f>
        <v>0</v>
      </c>
      <c r="E7" s="419"/>
      <c r="F7" s="17" t="s">
        <v>235</v>
      </c>
      <c r="G7" s="22">
        <v>10</v>
      </c>
      <c r="H7" s="171">
        <f t="shared" ref="H7:H23" si="4">H$3*$G7/1000</f>
        <v>0.32</v>
      </c>
      <c r="I7" s="404"/>
      <c r="J7" s="17" t="s">
        <v>151</v>
      </c>
      <c r="K7" s="22">
        <v>10</v>
      </c>
      <c r="L7" s="171">
        <f t="shared" si="1"/>
        <v>0.32</v>
      </c>
      <c r="M7" s="407"/>
      <c r="N7" s="200" t="s">
        <v>180</v>
      </c>
      <c r="O7" s="22">
        <v>10</v>
      </c>
      <c r="P7" s="171">
        <f t="shared" si="2"/>
        <v>0.32</v>
      </c>
      <c r="Q7" s="431"/>
      <c r="R7" s="63"/>
      <c r="S7" s="22"/>
      <c r="T7" s="174">
        <f t="shared" si="3"/>
        <v>0</v>
      </c>
      <c r="V7" s="74"/>
      <c r="W7" s="399"/>
      <c r="X7" s="72"/>
      <c r="Y7" s="114"/>
      <c r="Z7" s="74"/>
      <c r="AA7" s="74"/>
      <c r="AB7" s="74"/>
      <c r="AC7" s="74"/>
    </row>
    <row r="8" spans="1:29" ht="35.1" customHeight="1">
      <c r="A8" s="401"/>
      <c r="B8" s="22" t="s">
        <v>150</v>
      </c>
      <c r="C8" s="22">
        <v>15</v>
      </c>
      <c r="D8" s="171">
        <f>D$3*$C8/1000</f>
        <v>0.48</v>
      </c>
      <c r="E8" s="419"/>
      <c r="F8" s="17" t="s">
        <v>236</v>
      </c>
      <c r="G8" s="22">
        <v>2</v>
      </c>
      <c r="H8" s="171">
        <f t="shared" si="4"/>
        <v>6.4000000000000001E-2</v>
      </c>
      <c r="I8" s="404"/>
      <c r="J8" s="17" t="s">
        <v>149</v>
      </c>
      <c r="K8" s="22"/>
      <c r="L8" s="171">
        <f t="shared" si="1"/>
        <v>0</v>
      </c>
      <c r="M8" s="407"/>
      <c r="N8" s="200" t="s">
        <v>138</v>
      </c>
      <c r="O8" s="22">
        <v>30</v>
      </c>
      <c r="P8" s="171">
        <v>1</v>
      </c>
      <c r="Q8" s="431"/>
      <c r="R8" s="115"/>
      <c r="S8" s="22"/>
      <c r="T8" s="174">
        <f t="shared" si="3"/>
        <v>0</v>
      </c>
      <c r="V8" s="74"/>
      <c r="W8" s="399"/>
      <c r="X8" s="72"/>
      <c r="Y8" s="114"/>
      <c r="Z8" s="74"/>
      <c r="AA8" s="74"/>
      <c r="AB8" s="74"/>
      <c r="AC8" s="74"/>
    </row>
    <row r="9" spans="1:29" ht="35.1" customHeight="1">
      <c r="A9" s="401"/>
      <c r="B9" s="11" t="s">
        <v>67</v>
      </c>
      <c r="C9" s="11">
        <v>3</v>
      </c>
      <c r="D9" s="171">
        <f t="shared" si="0"/>
        <v>9.6000000000000002E-2</v>
      </c>
      <c r="E9" s="419"/>
      <c r="F9" s="17"/>
      <c r="G9" s="11"/>
      <c r="H9" s="171">
        <f t="shared" si="4"/>
        <v>0</v>
      </c>
      <c r="I9" s="404"/>
      <c r="J9" s="17"/>
      <c r="K9" s="11"/>
      <c r="L9" s="171">
        <f t="shared" si="1"/>
        <v>0</v>
      </c>
      <c r="M9" s="407"/>
      <c r="N9" s="196" t="s">
        <v>189</v>
      </c>
      <c r="O9" s="11">
        <v>5</v>
      </c>
      <c r="P9" s="171">
        <f t="shared" si="2"/>
        <v>0.16</v>
      </c>
      <c r="Q9" s="431"/>
      <c r="R9" s="63"/>
      <c r="S9" s="11"/>
      <c r="T9" s="174">
        <f t="shared" si="3"/>
        <v>0</v>
      </c>
      <c r="V9" s="74"/>
      <c r="W9" s="399"/>
      <c r="X9" s="74"/>
      <c r="Y9" s="74"/>
      <c r="Z9" s="74"/>
      <c r="AA9" s="74"/>
      <c r="AB9" s="74"/>
      <c r="AC9" s="74"/>
    </row>
    <row r="10" spans="1:29" ht="35.1" customHeight="1">
      <c r="A10" s="401"/>
      <c r="B10" s="11" t="s">
        <v>122</v>
      </c>
      <c r="C10" s="70">
        <v>10</v>
      </c>
      <c r="D10" s="171">
        <f t="shared" si="0"/>
        <v>0.32</v>
      </c>
      <c r="E10" s="419"/>
      <c r="F10" s="8"/>
      <c r="G10" s="70"/>
      <c r="H10" s="171">
        <f t="shared" si="4"/>
        <v>0</v>
      </c>
      <c r="I10" s="404"/>
      <c r="J10" s="21"/>
      <c r="K10" s="70"/>
      <c r="L10" s="171">
        <f t="shared" si="1"/>
        <v>0</v>
      </c>
      <c r="M10" s="407"/>
      <c r="N10" s="70"/>
      <c r="O10" s="70"/>
      <c r="P10" s="171">
        <f t="shared" si="2"/>
        <v>0</v>
      </c>
      <c r="Q10" s="431"/>
      <c r="R10" s="63"/>
      <c r="S10" s="70"/>
      <c r="T10" s="174">
        <f t="shared" si="3"/>
        <v>0</v>
      </c>
      <c r="V10" s="74"/>
      <c r="W10" s="399"/>
      <c r="X10" s="74"/>
      <c r="Y10" s="74"/>
      <c r="Z10" s="74"/>
      <c r="AA10" s="74"/>
      <c r="AB10" s="74"/>
      <c r="AC10" s="74"/>
    </row>
    <row r="11" spans="1:29" ht="35.1" customHeight="1">
      <c r="A11" s="401"/>
      <c r="B11" s="11"/>
      <c r="C11" s="11"/>
      <c r="D11" s="171">
        <f t="shared" si="0"/>
        <v>0</v>
      </c>
      <c r="E11" s="419"/>
      <c r="F11" s="8"/>
      <c r="G11" s="11"/>
      <c r="H11" s="171">
        <f t="shared" si="4"/>
        <v>0</v>
      </c>
      <c r="I11" s="404"/>
      <c r="J11" s="10"/>
      <c r="K11" s="11"/>
      <c r="L11" s="171">
        <f t="shared" si="1"/>
        <v>0</v>
      </c>
      <c r="M11" s="407"/>
      <c r="N11" s="11"/>
      <c r="O11" s="11"/>
      <c r="P11" s="171">
        <f t="shared" si="2"/>
        <v>0</v>
      </c>
      <c r="Q11" s="431"/>
      <c r="R11" s="118"/>
      <c r="S11" s="11"/>
      <c r="T11" s="174">
        <f t="shared" si="3"/>
        <v>0</v>
      </c>
      <c r="V11" s="74"/>
      <c r="W11" s="399"/>
      <c r="X11" s="74"/>
      <c r="Y11" s="74"/>
      <c r="Z11" s="74"/>
      <c r="AA11" s="74"/>
      <c r="AB11" s="74"/>
      <c r="AC11" s="74"/>
    </row>
    <row r="12" spans="1:29" ht="35.1" customHeight="1">
      <c r="A12" s="401"/>
      <c r="B12" s="11"/>
      <c r="C12" s="11"/>
      <c r="D12" s="171">
        <f t="shared" si="0"/>
        <v>0</v>
      </c>
      <c r="E12" s="419"/>
      <c r="F12" s="8"/>
      <c r="G12" s="11"/>
      <c r="H12" s="171">
        <f t="shared" si="4"/>
        <v>0</v>
      </c>
      <c r="I12" s="404"/>
      <c r="J12" s="8"/>
      <c r="K12" s="11"/>
      <c r="L12" s="171">
        <f t="shared" si="1"/>
        <v>0</v>
      </c>
      <c r="M12" s="407"/>
      <c r="N12" s="11"/>
      <c r="O12" s="11"/>
      <c r="P12" s="171">
        <f t="shared" si="2"/>
        <v>0</v>
      </c>
      <c r="Q12" s="431"/>
      <c r="R12" s="63"/>
      <c r="S12" s="11"/>
      <c r="T12" s="174">
        <f t="shared" si="3"/>
        <v>0</v>
      </c>
      <c r="V12" s="74"/>
      <c r="W12" s="399"/>
      <c r="X12" s="72"/>
      <c r="Y12" s="114"/>
      <c r="Z12" s="74"/>
      <c r="AA12" s="74"/>
      <c r="AB12" s="74"/>
      <c r="AC12" s="74"/>
    </row>
    <row r="13" spans="1:29" ht="35.1" customHeight="1">
      <c r="A13" s="401"/>
      <c r="B13" s="11"/>
      <c r="C13" s="11"/>
      <c r="D13" s="171">
        <f t="shared" si="0"/>
        <v>0</v>
      </c>
      <c r="E13" s="419"/>
      <c r="F13" s="8"/>
      <c r="G13" s="11"/>
      <c r="H13" s="171">
        <f t="shared" si="4"/>
        <v>0</v>
      </c>
      <c r="I13" s="404"/>
      <c r="J13" s="8"/>
      <c r="K13" s="11"/>
      <c r="L13" s="171">
        <f t="shared" si="1"/>
        <v>0</v>
      </c>
      <c r="M13" s="407"/>
      <c r="N13" s="71"/>
      <c r="O13" s="11"/>
      <c r="P13" s="171">
        <f t="shared" si="2"/>
        <v>0</v>
      </c>
      <c r="Q13" s="431"/>
      <c r="R13" s="121"/>
      <c r="S13" s="11"/>
      <c r="T13" s="174">
        <f t="shared" si="3"/>
        <v>0</v>
      </c>
      <c r="V13" s="74"/>
      <c r="W13" s="399"/>
      <c r="X13" s="428"/>
      <c r="Y13" s="428"/>
      <c r="Z13" s="74"/>
      <c r="AA13" s="74"/>
      <c r="AB13" s="74"/>
      <c r="AC13" s="74"/>
    </row>
    <row r="14" spans="1:29" ht="35.1" customHeight="1" thickBot="1">
      <c r="A14" s="402"/>
      <c r="B14" s="151"/>
      <c r="C14" s="164">
        <f>SUM(C5:C13)</f>
        <v>68</v>
      </c>
      <c r="D14" s="172"/>
      <c r="E14" s="420"/>
      <c r="F14" s="149"/>
      <c r="G14" s="164">
        <f>SUM(G5:G13)</f>
        <v>24</v>
      </c>
      <c r="H14" s="172"/>
      <c r="I14" s="405"/>
      <c r="J14" s="149"/>
      <c r="K14" s="164">
        <f>SUM(K5:K13)</f>
        <v>52</v>
      </c>
      <c r="L14" s="172"/>
      <c r="M14" s="408"/>
      <c r="N14" s="158"/>
      <c r="O14" s="164">
        <f>SUM(O5:O13)</f>
        <v>75</v>
      </c>
      <c r="P14" s="172"/>
      <c r="Q14" s="432"/>
      <c r="R14" s="159"/>
      <c r="S14" s="164">
        <f>SUM(S5:S13)</f>
        <v>0</v>
      </c>
      <c r="T14" s="175"/>
      <c r="V14" s="74"/>
      <c r="W14" s="74"/>
      <c r="X14" s="74"/>
      <c r="Y14" s="74"/>
      <c r="Z14" s="74"/>
      <c r="AA14" s="74"/>
      <c r="AB14" s="74"/>
      <c r="AC14" s="74"/>
    </row>
    <row r="15" spans="1:29" ht="35.1" customHeight="1">
      <c r="A15" s="417" t="str">
        <f>'楊心菜單12(幼)'!L43</f>
        <v>揚州炒飯</v>
      </c>
      <c r="B15" s="155" t="s">
        <v>233</v>
      </c>
      <c r="C15" s="155"/>
      <c r="D15" s="173">
        <f t="shared" si="0"/>
        <v>0</v>
      </c>
      <c r="E15" s="410" t="str">
        <f>'楊心菜單12(幼)'!L45</f>
        <v>豆沙包+鮮奶</v>
      </c>
      <c r="F15" s="154" t="s">
        <v>182</v>
      </c>
      <c r="G15" s="155">
        <v>1</v>
      </c>
      <c r="H15" s="201">
        <f>H$3*$G15</f>
        <v>32</v>
      </c>
      <c r="I15" s="410" t="str">
        <f>'楊心菜單12(幼)'!L47</f>
        <v>水果拼盤</v>
      </c>
      <c r="J15" s="156" t="s">
        <v>186</v>
      </c>
      <c r="K15" s="155"/>
      <c r="L15" s="173">
        <v>2</v>
      </c>
      <c r="M15" s="418" t="str">
        <f>'楊心菜單12(幼)'!L49</f>
        <v>蛤蠣烏龍麵</v>
      </c>
      <c r="N15" s="152" t="s">
        <v>237</v>
      </c>
      <c r="O15" s="155">
        <v>40</v>
      </c>
      <c r="P15" s="173">
        <f t="shared" si="2"/>
        <v>1.28</v>
      </c>
      <c r="Q15" s="410" t="str">
        <f>'楊心菜單12(幼)'!L51</f>
        <v>地瓜芋圓湯</v>
      </c>
      <c r="R15" s="152"/>
      <c r="S15" s="155"/>
      <c r="T15" s="176">
        <f t="shared" si="3"/>
        <v>0</v>
      </c>
      <c r="U15" s="72"/>
      <c r="V15" s="114"/>
      <c r="W15" s="74"/>
      <c r="X15" s="74"/>
      <c r="Y15" s="74"/>
      <c r="Z15" s="74"/>
      <c r="AA15" s="74"/>
      <c r="AB15" s="74"/>
      <c r="AC15" s="74"/>
    </row>
    <row r="16" spans="1:29" ht="35.1" customHeight="1">
      <c r="A16" s="412"/>
      <c r="B16" s="77" t="s">
        <v>234</v>
      </c>
      <c r="C16" s="77">
        <v>15</v>
      </c>
      <c r="D16" s="171">
        <f t="shared" si="0"/>
        <v>0.48</v>
      </c>
      <c r="E16" s="404"/>
      <c r="F16" s="18" t="s">
        <v>258</v>
      </c>
      <c r="G16" s="77"/>
      <c r="H16" s="171" t="s">
        <v>127</v>
      </c>
      <c r="I16" s="404"/>
      <c r="J16" s="11" t="s">
        <v>242</v>
      </c>
      <c r="K16" s="77"/>
      <c r="L16" s="171">
        <v>2</v>
      </c>
      <c r="M16" s="419"/>
      <c r="N16" s="18" t="s">
        <v>238</v>
      </c>
      <c r="O16" s="77">
        <v>30</v>
      </c>
      <c r="P16" s="171">
        <f t="shared" si="2"/>
        <v>0.96</v>
      </c>
      <c r="Q16" s="404"/>
      <c r="R16" s="119"/>
      <c r="S16" s="77"/>
      <c r="T16" s="174">
        <f t="shared" si="3"/>
        <v>0</v>
      </c>
      <c r="U16" s="72"/>
      <c r="V16" s="399"/>
      <c r="W16" s="85"/>
      <c r="X16" s="84"/>
      <c r="Y16" s="74"/>
      <c r="Z16" s="74"/>
      <c r="AA16" s="74"/>
      <c r="AB16" s="74"/>
      <c r="AC16" s="74"/>
    </row>
    <row r="17" spans="1:29" ht="35.1" customHeight="1">
      <c r="A17" s="412"/>
      <c r="B17" s="98" t="s">
        <v>246</v>
      </c>
      <c r="C17" s="98">
        <v>30</v>
      </c>
      <c r="D17" s="198">
        <f t="shared" si="0"/>
        <v>0.96</v>
      </c>
      <c r="E17" s="404"/>
      <c r="F17" s="17"/>
      <c r="G17" s="98"/>
      <c r="H17" s="171">
        <f t="shared" si="4"/>
        <v>0</v>
      </c>
      <c r="I17" s="404"/>
      <c r="J17" s="11" t="s">
        <v>131</v>
      </c>
      <c r="K17" s="98"/>
      <c r="L17" s="171">
        <v>2</v>
      </c>
      <c r="M17" s="419"/>
      <c r="N17" s="17" t="s">
        <v>239</v>
      </c>
      <c r="O17" s="98">
        <v>20</v>
      </c>
      <c r="P17" s="171">
        <f t="shared" si="2"/>
        <v>0.64</v>
      </c>
      <c r="Q17" s="404"/>
      <c r="R17" s="22"/>
      <c r="S17" s="98"/>
      <c r="T17" s="174">
        <f t="shared" si="3"/>
        <v>0</v>
      </c>
      <c r="U17" s="72"/>
      <c r="V17" s="399"/>
      <c r="W17" s="90"/>
      <c r="X17" s="84"/>
      <c r="Y17" s="74"/>
      <c r="Z17" s="74"/>
      <c r="AA17" s="74"/>
      <c r="AB17" s="74"/>
      <c r="AC17" s="74"/>
    </row>
    <row r="18" spans="1:29" ht="35.1" customHeight="1">
      <c r="A18" s="412"/>
      <c r="B18" s="98" t="s">
        <v>245</v>
      </c>
      <c r="C18" s="98"/>
      <c r="D18" s="221">
        <v>1</v>
      </c>
      <c r="E18" s="404"/>
      <c r="F18" s="17"/>
      <c r="G18" s="98"/>
      <c r="H18" s="171">
        <f t="shared" si="4"/>
        <v>0</v>
      </c>
      <c r="I18" s="404"/>
      <c r="J18" s="11"/>
      <c r="K18" s="98"/>
      <c r="L18" s="171">
        <f t="shared" si="1"/>
        <v>0</v>
      </c>
      <c r="M18" s="419"/>
      <c r="N18" s="8" t="s">
        <v>240</v>
      </c>
      <c r="O18" s="98">
        <v>10</v>
      </c>
      <c r="P18" s="171">
        <f t="shared" si="2"/>
        <v>0.32</v>
      </c>
      <c r="Q18" s="404"/>
      <c r="R18" s="17"/>
      <c r="S18" s="98"/>
      <c r="T18" s="174">
        <f t="shared" si="3"/>
        <v>0</v>
      </c>
      <c r="U18" s="75"/>
      <c r="V18" s="399"/>
      <c r="W18" s="85"/>
      <c r="X18" s="84"/>
      <c r="Y18" s="74"/>
      <c r="Z18" s="74"/>
      <c r="AA18" s="74"/>
      <c r="AB18" s="74"/>
      <c r="AC18" s="74"/>
    </row>
    <row r="19" spans="1:29" ht="35.1" customHeight="1">
      <c r="A19" s="412"/>
      <c r="B19" s="17" t="s">
        <v>236</v>
      </c>
      <c r="C19" s="17">
        <v>1</v>
      </c>
      <c r="D19" s="199">
        <f>D$3*$C19/37.5</f>
        <v>0.85333333333333339</v>
      </c>
      <c r="E19" s="404"/>
      <c r="F19" s="17"/>
      <c r="G19" s="17"/>
      <c r="H19" s="171">
        <f t="shared" si="4"/>
        <v>0</v>
      </c>
      <c r="I19" s="404"/>
      <c r="J19" s="11"/>
      <c r="K19" s="17"/>
      <c r="L19" s="171">
        <f t="shared" si="1"/>
        <v>0</v>
      </c>
      <c r="M19" s="419"/>
      <c r="N19" s="8" t="s">
        <v>241</v>
      </c>
      <c r="O19" s="17">
        <v>2</v>
      </c>
      <c r="P19" s="171">
        <f t="shared" si="2"/>
        <v>6.4000000000000001E-2</v>
      </c>
      <c r="Q19" s="404"/>
      <c r="R19" s="8"/>
      <c r="S19" s="17"/>
      <c r="T19" s="174">
        <f t="shared" si="3"/>
        <v>0</v>
      </c>
      <c r="U19" s="74"/>
      <c r="V19" s="399"/>
      <c r="W19" s="91"/>
      <c r="X19" s="91"/>
      <c r="Y19" s="74"/>
      <c r="Z19" s="74"/>
      <c r="AA19" s="74"/>
      <c r="AB19" s="74"/>
      <c r="AC19" s="74"/>
    </row>
    <row r="20" spans="1:29" ht="35.1" customHeight="1">
      <c r="A20" s="412"/>
      <c r="B20" s="22"/>
      <c r="C20" s="22"/>
      <c r="D20" s="171">
        <f t="shared" si="0"/>
        <v>0</v>
      </c>
      <c r="E20" s="404"/>
      <c r="F20" s="21"/>
      <c r="G20" s="22"/>
      <c r="H20" s="171">
        <f t="shared" si="4"/>
        <v>0</v>
      </c>
      <c r="I20" s="404"/>
      <c r="J20" s="11"/>
      <c r="K20" s="22"/>
      <c r="L20" s="171">
        <f t="shared" si="1"/>
        <v>0</v>
      </c>
      <c r="M20" s="419"/>
      <c r="N20" s="10"/>
      <c r="O20" s="22"/>
      <c r="P20" s="171">
        <f t="shared" si="2"/>
        <v>0</v>
      </c>
      <c r="Q20" s="404"/>
      <c r="R20" s="8"/>
      <c r="S20" s="22"/>
      <c r="T20" s="174">
        <f t="shared" si="3"/>
        <v>0</v>
      </c>
      <c r="V20" s="399"/>
      <c r="W20" s="85"/>
      <c r="X20" s="86"/>
      <c r="Y20" s="74"/>
      <c r="Z20" s="74"/>
      <c r="AA20" s="74"/>
      <c r="AB20" s="74"/>
      <c r="AC20" s="74"/>
    </row>
    <row r="21" spans="1:29" ht="35.1" customHeight="1">
      <c r="A21" s="412"/>
      <c r="B21" s="11"/>
      <c r="C21" s="11"/>
      <c r="D21" s="171">
        <f t="shared" si="0"/>
        <v>0</v>
      </c>
      <c r="E21" s="404"/>
      <c r="F21" s="10"/>
      <c r="G21" s="11"/>
      <c r="H21" s="171">
        <f t="shared" si="4"/>
        <v>0</v>
      </c>
      <c r="I21" s="404"/>
      <c r="J21" s="11"/>
      <c r="K21" s="11"/>
      <c r="L21" s="171">
        <f t="shared" si="1"/>
        <v>0</v>
      </c>
      <c r="M21" s="419"/>
      <c r="N21" s="10"/>
      <c r="O21" s="11"/>
      <c r="P21" s="171">
        <f t="shared" si="2"/>
        <v>0</v>
      </c>
      <c r="Q21" s="404"/>
      <c r="R21" s="8"/>
      <c r="S21" s="11"/>
      <c r="T21" s="174">
        <f t="shared" si="3"/>
        <v>0</v>
      </c>
      <c r="V21" s="399"/>
      <c r="W21" s="72"/>
      <c r="X21" s="82"/>
      <c r="Y21" s="74"/>
      <c r="Z21" s="74"/>
      <c r="AA21" s="74"/>
      <c r="AB21" s="74"/>
      <c r="AC21" s="74"/>
    </row>
    <row r="22" spans="1:29" ht="35.1" customHeight="1">
      <c r="A22" s="412"/>
      <c r="B22" s="11"/>
      <c r="C22" s="11"/>
      <c r="D22" s="171">
        <f t="shared" si="0"/>
        <v>0</v>
      </c>
      <c r="E22" s="404"/>
      <c r="F22" s="10"/>
      <c r="G22" s="11"/>
      <c r="H22" s="171">
        <f t="shared" si="4"/>
        <v>0</v>
      </c>
      <c r="I22" s="404"/>
      <c r="J22" s="11"/>
      <c r="K22" s="11"/>
      <c r="L22" s="171">
        <f t="shared" si="1"/>
        <v>0</v>
      </c>
      <c r="M22" s="419"/>
      <c r="N22" s="10"/>
      <c r="O22" s="11"/>
      <c r="P22" s="171">
        <f t="shared" si="2"/>
        <v>0</v>
      </c>
      <c r="Q22" s="404"/>
      <c r="R22" s="8"/>
      <c r="S22" s="11"/>
      <c r="T22" s="174">
        <f t="shared" si="3"/>
        <v>0</v>
      </c>
      <c r="V22" s="399"/>
      <c r="W22" s="72"/>
      <c r="X22" s="114"/>
      <c r="Y22" s="74"/>
      <c r="Z22" s="74"/>
      <c r="AA22" s="74"/>
      <c r="AB22" s="74"/>
      <c r="AC22" s="74"/>
    </row>
    <row r="23" spans="1:29" ht="35.1" customHeight="1">
      <c r="A23" s="412"/>
      <c r="B23" s="11"/>
      <c r="C23" s="11"/>
      <c r="D23" s="171">
        <f t="shared" si="0"/>
        <v>0</v>
      </c>
      <c r="E23" s="404"/>
      <c r="F23" s="10"/>
      <c r="G23" s="11"/>
      <c r="H23" s="171">
        <f t="shared" si="4"/>
        <v>0</v>
      </c>
      <c r="I23" s="404"/>
      <c r="J23" s="11"/>
      <c r="K23" s="11"/>
      <c r="L23" s="171">
        <f t="shared" si="1"/>
        <v>0</v>
      </c>
      <c r="M23" s="419"/>
      <c r="N23" s="8"/>
      <c r="O23" s="11"/>
      <c r="P23" s="171">
        <f t="shared" si="2"/>
        <v>0</v>
      </c>
      <c r="Q23" s="404"/>
      <c r="R23" s="8"/>
      <c r="S23" s="11"/>
      <c r="T23" s="174">
        <f t="shared" si="3"/>
        <v>0</v>
      </c>
      <c r="V23" s="399"/>
      <c r="W23" s="72"/>
      <c r="X23" s="114"/>
      <c r="Y23" s="74"/>
      <c r="Z23" s="74"/>
      <c r="AA23" s="74"/>
      <c r="AB23" s="74"/>
      <c r="AC23" s="74"/>
    </row>
    <row r="24" spans="1:29" ht="35.1" customHeight="1" thickBot="1">
      <c r="A24" s="413"/>
      <c r="B24" s="151"/>
      <c r="C24" s="164">
        <f>SUM(C15:C23)</f>
        <v>46</v>
      </c>
      <c r="D24" s="172"/>
      <c r="E24" s="405"/>
      <c r="F24" s="150"/>
      <c r="G24" s="164">
        <f>SUM(G15:G23)</f>
        <v>1</v>
      </c>
      <c r="H24" s="172"/>
      <c r="I24" s="405"/>
      <c r="J24" s="151"/>
      <c r="K24" s="164">
        <f>SUM(K15:K23)</f>
        <v>0</v>
      </c>
      <c r="L24" s="172"/>
      <c r="M24" s="420"/>
      <c r="N24" s="149"/>
      <c r="O24" s="164">
        <f>SUM(O15:O23)</f>
        <v>102</v>
      </c>
      <c r="P24" s="172"/>
      <c r="Q24" s="405"/>
      <c r="R24" s="149"/>
      <c r="S24" s="164">
        <f>SUM(S15:S23)</f>
        <v>0</v>
      </c>
      <c r="T24" s="175"/>
      <c r="V24" s="399"/>
      <c r="W24" s="72"/>
      <c r="X24" s="114"/>
      <c r="Y24" s="74"/>
      <c r="Z24" s="74"/>
      <c r="AA24" s="74"/>
      <c r="AB24" s="74"/>
      <c r="AC24" s="74"/>
    </row>
    <row r="25" spans="1:29" ht="35.1" customHeight="1">
      <c r="B25" s="14" t="s">
        <v>11</v>
      </c>
      <c r="C25" s="14"/>
      <c r="D25" s="14"/>
      <c r="E25" s="14"/>
      <c r="F25" s="14"/>
      <c r="G25" s="14"/>
      <c r="H25" s="145" t="s">
        <v>12</v>
      </c>
      <c r="I25" s="146"/>
      <c r="J25" s="14"/>
      <c r="K25" s="14"/>
      <c r="L25" s="14"/>
      <c r="M25" s="14" t="s">
        <v>13</v>
      </c>
      <c r="N25" s="15"/>
      <c r="O25" s="14"/>
      <c r="P25" s="14"/>
      <c r="Q25" s="14" t="s">
        <v>14</v>
      </c>
      <c r="R25" s="14"/>
      <c r="S25" s="14"/>
      <c r="T25" s="14"/>
      <c r="V25" s="399"/>
      <c r="W25" s="72"/>
      <c r="X25" s="114"/>
      <c r="Y25" s="74"/>
      <c r="Z25" s="74"/>
      <c r="AA25" s="74"/>
      <c r="AB25" s="74"/>
      <c r="AC25" s="74"/>
    </row>
  </sheetData>
  <mergeCells count="24">
    <mergeCell ref="X13:Y13"/>
    <mergeCell ref="A15:A24"/>
    <mergeCell ref="E15:E24"/>
    <mergeCell ref="I15:I24"/>
    <mergeCell ref="M15:M24"/>
    <mergeCell ref="Q15:Q24"/>
    <mergeCell ref="V16:V25"/>
    <mergeCell ref="W4:W13"/>
    <mergeCell ref="A5:A14"/>
    <mergeCell ref="E5:E14"/>
    <mergeCell ref="I5:I14"/>
    <mergeCell ref="M5:M14"/>
    <mergeCell ref="Q5:Q14"/>
    <mergeCell ref="A1:T1"/>
    <mergeCell ref="A2:A4"/>
    <mergeCell ref="B2:D2"/>
    <mergeCell ref="E2:E4"/>
    <mergeCell ref="F2:H2"/>
    <mergeCell ref="I2:I4"/>
    <mergeCell ref="J2:L2"/>
    <mergeCell ref="M2:M4"/>
    <mergeCell ref="N2:P2"/>
    <mergeCell ref="Q2:Q4"/>
    <mergeCell ref="R2:T2"/>
  </mergeCells>
  <phoneticPr fontId="3" type="noConversion"/>
  <printOptions horizontalCentered="1" verticalCentered="1"/>
  <pageMargins left="0" right="0" top="0" bottom="0" header="0.51181102362204722" footer="0.51181102362204722"/>
  <pageSetup paperSize="9"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6</vt:i4>
      </vt:variant>
    </vt:vector>
  </HeadingPairs>
  <TitlesOfParts>
    <vt:vector size="13" baseType="lpstr">
      <vt:lpstr>楊心菜單12(幼)</vt:lpstr>
      <vt:lpstr>14</vt:lpstr>
      <vt:lpstr>15</vt:lpstr>
      <vt:lpstr>16</vt:lpstr>
      <vt:lpstr>17</vt:lpstr>
      <vt:lpstr>18</vt:lpstr>
      <vt:lpstr>工作表1</vt:lpstr>
      <vt:lpstr>'14'!Print_Area</vt:lpstr>
      <vt:lpstr>'15'!Print_Area</vt:lpstr>
      <vt:lpstr>'16'!Print_Area</vt:lpstr>
      <vt:lpstr>'17'!Print_Area</vt:lpstr>
      <vt:lpstr>'18'!Print_Area</vt:lpstr>
      <vt:lpstr>'楊心菜單12(幼)'!Print_Area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2016-11-29T01:11:17Z</cp:lastPrinted>
  <dcterms:created xsi:type="dcterms:W3CDTF">2014-10-27T12:11:48Z</dcterms:created>
  <dcterms:modified xsi:type="dcterms:W3CDTF">2016-11-29T01:11:43Z</dcterms:modified>
</cp:coreProperties>
</file>