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1115" yWindow="165" windowWidth="10410" windowHeight="9735"/>
  </bookViews>
  <sheets>
    <sheet name="楊心菜單4_(幼)" sheetId="6" r:id="rId1"/>
    <sheet name="(空白)" sheetId="7" r:id="rId2"/>
    <sheet name="7" sheetId="9" r:id="rId3"/>
    <sheet name="8" sheetId="10" r:id="rId4"/>
    <sheet name="9" sheetId="11" r:id="rId5"/>
    <sheet name="10" sheetId="12" r:id="rId6"/>
    <sheet name="11" sheetId="13" r:id="rId7"/>
  </sheets>
  <definedNames>
    <definedName name="_xlnm.Print_Area" localSheetId="1">'(空白)'!$A$1:$AJ$25</definedName>
    <definedName name="_xlnm.Print_Area" localSheetId="5">'10'!$A$1:$AJ$25</definedName>
    <definedName name="_xlnm.Print_Area" localSheetId="6">'11'!$A$1:$AJ$25</definedName>
    <definedName name="_xlnm.Print_Area" localSheetId="2">'7'!$A$1:$AJ$25</definedName>
    <definedName name="_xlnm.Print_Area" localSheetId="3">'8'!$A$1:$AJ$25</definedName>
    <definedName name="_xlnm.Print_Area" localSheetId="4">'9'!$A$1:$AJ$25</definedName>
    <definedName name="_xlnm.Print_Area" localSheetId="0">'楊心菜單4_(幼)'!$A$1:$R$61</definedName>
  </definedNames>
  <calcPr calcId="144525"/>
</workbook>
</file>

<file path=xl/calcChain.xml><?xml version="1.0" encoding="utf-8"?>
<calcChain xmlns="http://schemas.openxmlformats.org/spreadsheetml/2006/main">
  <c r="A49" i="6" l="1"/>
  <c r="AD12" i="9" l="1"/>
  <c r="AD10" i="9"/>
  <c r="AD9" i="9"/>
  <c r="AD8" i="9"/>
  <c r="AD7" i="9"/>
  <c r="AD6" i="9"/>
  <c r="AD16" i="9"/>
  <c r="AD15" i="9"/>
  <c r="AJ6" i="13" l="1"/>
  <c r="AJ5" i="13"/>
  <c r="F15" i="13"/>
  <c r="X15" i="11"/>
  <c r="R5" i="11"/>
  <c r="R5" i="10"/>
  <c r="AD3" i="10"/>
  <c r="AD3" i="11"/>
  <c r="AD3" i="12"/>
  <c r="AD3" i="13"/>
  <c r="AD3" i="9"/>
  <c r="X3" i="10"/>
  <c r="X3" i="11"/>
  <c r="X3" i="12"/>
  <c r="X3" i="13"/>
  <c r="X3" i="9"/>
  <c r="R3" i="10"/>
  <c r="R3" i="11"/>
  <c r="R3" i="12"/>
  <c r="R3" i="13"/>
  <c r="R3" i="9"/>
  <c r="L3" i="10"/>
  <c r="L3" i="11"/>
  <c r="L3" i="12"/>
  <c r="L17" i="12" s="1"/>
  <c r="L3" i="13"/>
  <c r="L3" i="9"/>
  <c r="F3" i="10"/>
  <c r="F3" i="11"/>
  <c r="F3" i="12"/>
  <c r="F3" i="13"/>
  <c r="F3" i="9"/>
  <c r="Y5" i="9"/>
  <c r="L16" i="12"/>
  <c r="L15" i="12" l="1"/>
  <c r="AD18" i="9"/>
  <c r="AD19" i="9"/>
  <c r="AD20" i="9"/>
  <c r="AD21" i="9"/>
  <c r="AD22" i="9"/>
  <c r="R52" i="6" l="1"/>
  <c r="R51" i="6"/>
  <c r="R50" i="6"/>
  <c r="R49" i="6"/>
  <c r="R48" i="6"/>
  <c r="R47" i="6"/>
  <c r="R46" i="6"/>
  <c r="R45" i="6"/>
  <c r="R44" i="6"/>
  <c r="R43" i="6"/>
  <c r="AD15" i="13" l="1"/>
  <c r="L6" i="13"/>
  <c r="X15" i="12"/>
  <c r="L5" i="12"/>
  <c r="F15" i="12"/>
  <c r="AD15" i="11"/>
  <c r="AD16" i="11"/>
  <c r="F17" i="11" l="1"/>
  <c r="F5" i="11"/>
  <c r="AD5" i="10"/>
  <c r="AE5" i="13"/>
  <c r="Y15" i="13"/>
  <c r="Y5" i="13"/>
  <c r="S15" i="13"/>
  <c r="S5" i="13"/>
  <c r="M15" i="13"/>
  <c r="M5" i="13"/>
  <c r="G15" i="13"/>
  <c r="G5" i="13"/>
  <c r="A15" i="13"/>
  <c r="A5" i="13"/>
  <c r="AD18" i="13"/>
  <c r="Y15" i="12"/>
  <c r="Y5" i="12"/>
  <c r="S15" i="12"/>
  <c r="S5" i="12"/>
  <c r="M15" i="12"/>
  <c r="M5" i="12"/>
  <c r="G15" i="12"/>
  <c r="G5" i="12"/>
  <c r="A15" i="12"/>
  <c r="A5" i="12"/>
  <c r="Y15" i="11"/>
  <c r="Y5" i="11"/>
  <c r="S15" i="11"/>
  <c r="S5" i="11"/>
  <c r="M15" i="11"/>
  <c r="M5" i="11"/>
  <c r="G15" i="11"/>
  <c r="G5" i="11"/>
  <c r="A15" i="11"/>
  <c r="A5" i="11"/>
  <c r="Y15" i="10"/>
  <c r="Y5" i="10"/>
  <c r="S15" i="10"/>
  <c r="S5" i="10"/>
  <c r="M15" i="10"/>
  <c r="M5" i="10"/>
  <c r="G15" i="10"/>
  <c r="G5" i="10"/>
  <c r="A15" i="10"/>
  <c r="A5" i="10"/>
  <c r="AI24" i="13"/>
  <c r="AC24" i="13"/>
  <c r="W24" i="13"/>
  <c r="Q24" i="13"/>
  <c r="K24" i="13"/>
  <c r="E24" i="13"/>
  <c r="AJ23" i="13"/>
  <c r="AD23" i="13"/>
  <c r="X23" i="13"/>
  <c r="R23" i="13"/>
  <c r="L23" i="13"/>
  <c r="F23" i="13"/>
  <c r="AJ22" i="13"/>
  <c r="AD22" i="13"/>
  <c r="X22" i="13"/>
  <c r="R22" i="13"/>
  <c r="L22" i="13"/>
  <c r="F22" i="13"/>
  <c r="AJ21" i="13"/>
  <c r="AD21" i="13"/>
  <c r="X21" i="13"/>
  <c r="R21" i="13"/>
  <c r="L21" i="13"/>
  <c r="F21" i="13"/>
  <c r="AJ20" i="13"/>
  <c r="AD20" i="13"/>
  <c r="X20" i="13"/>
  <c r="R20" i="13"/>
  <c r="L20" i="13"/>
  <c r="F20" i="13"/>
  <c r="AJ19" i="13"/>
  <c r="AD19" i="13"/>
  <c r="X19" i="13"/>
  <c r="R19" i="13"/>
  <c r="L19" i="13"/>
  <c r="F19" i="13"/>
  <c r="AJ18" i="13"/>
  <c r="X18" i="13"/>
  <c r="R18" i="13"/>
  <c r="L18" i="13"/>
  <c r="F18" i="13"/>
  <c r="AJ17" i="13"/>
  <c r="AD17" i="13"/>
  <c r="X17" i="13"/>
  <c r="F17" i="13"/>
  <c r="AJ16" i="13"/>
  <c r="AD16" i="13"/>
  <c r="X16" i="13"/>
  <c r="AJ15" i="13"/>
  <c r="X15" i="13"/>
  <c r="AI14" i="13"/>
  <c r="AJ14" i="13" s="1"/>
  <c r="AC14" i="13"/>
  <c r="AD14" i="13" s="1"/>
  <c r="W14" i="13"/>
  <c r="X14" i="13" s="1"/>
  <c r="Q14" i="13"/>
  <c r="R14" i="13" s="1"/>
  <c r="K14" i="13"/>
  <c r="AJ13" i="13"/>
  <c r="AD13" i="13"/>
  <c r="X13" i="13"/>
  <c r="R13" i="13"/>
  <c r="F13" i="13"/>
  <c r="AJ12" i="13"/>
  <c r="AD12" i="13"/>
  <c r="X12" i="13"/>
  <c r="R12" i="13"/>
  <c r="L12" i="13"/>
  <c r="F12" i="13"/>
  <c r="AJ11" i="13"/>
  <c r="AD11" i="13"/>
  <c r="X11" i="13"/>
  <c r="R11" i="13"/>
  <c r="L11" i="13"/>
  <c r="F11" i="13"/>
  <c r="AJ10" i="13"/>
  <c r="AD10" i="13"/>
  <c r="X10" i="13"/>
  <c r="R10" i="13"/>
  <c r="L10" i="13"/>
  <c r="F10" i="13"/>
  <c r="AJ9" i="13"/>
  <c r="AD9" i="13"/>
  <c r="X9" i="13"/>
  <c r="R9" i="13"/>
  <c r="L9" i="13"/>
  <c r="F9" i="13"/>
  <c r="AJ8" i="13"/>
  <c r="AD8" i="13"/>
  <c r="X8" i="13"/>
  <c r="R8" i="13"/>
  <c r="L8" i="13"/>
  <c r="F8" i="13"/>
  <c r="AJ7" i="13"/>
  <c r="AD7" i="13"/>
  <c r="X7" i="13"/>
  <c r="R7" i="13"/>
  <c r="F7" i="13"/>
  <c r="AD6" i="13"/>
  <c r="X6" i="13"/>
  <c r="R6" i="13"/>
  <c r="F6" i="13"/>
  <c r="AD5" i="13"/>
  <c r="X5" i="13"/>
  <c r="R5" i="13"/>
  <c r="L5" i="13"/>
  <c r="F5" i="13"/>
  <c r="J2" i="13"/>
  <c r="P2" i="13" s="1"/>
  <c r="V2" i="13" s="1"/>
  <c r="AB2" i="13" s="1"/>
  <c r="AH2" i="13" s="1"/>
  <c r="AI24" i="12"/>
  <c r="AC24" i="12"/>
  <c r="W24" i="12"/>
  <c r="Q24" i="12"/>
  <c r="K24" i="12"/>
  <c r="E24" i="12"/>
  <c r="AJ23" i="12"/>
  <c r="AD23" i="12"/>
  <c r="X23" i="12"/>
  <c r="R23" i="12"/>
  <c r="L23" i="12"/>
  <c r="F23" i="12"/>
  <c r="AJ22" i="12"/>
  <c r="AD22" i="12"/>
  <c r="X22" i="12"/>
  <c r="R22" i="12"/>
  <c r="L22" i="12"/>
  <c r="F22" i="12"/>
  <c r="AJ21" i="12"/>
  <c r="AD21" i="12"/>
  <c r="X21" i="12"/>
  <c r="L21" i="12"/>
  <c r="F21" i="12"/>
  <c r="AJ20" i="12"/>
  <c r="AD20" i="12"/>
  <c r="L20" i="12"/>
  <c r="F20" i="12"/>
  <c r="AJ19" i="12"/>
  <c r="AD19" i="12"/>
  <c r="X19" i="12"/>
  <c r="L19" i="12"/>
  <c r="F19" i="12"/>
  <c r="AJ18" i="12"/>
  <c r="X18" i="12"/>
  <c r="R18" i="12"/>
  <c r="L18" i="12"/>
  <c r="AJ17" i="12"/>
  <c r="AD17" i="12"/>
  <c r="X17" i="12"/>
  <c r="F17" i="12"/>
  <c r="AJ16" i="12"/>
  <c r="AD16" i="12"/>
  <c r="X16" i="12"/>
  <c r="AJ15" i="12"/>
  <c r="AI14" i="12"/>
  <c r="AJ14" i="12" s="1"/>
  <c r="AC14" i="12"/>
  <c r="AD14" i="12" s="1"/>
  <c r="W14" i="12"/>
  <c r="X14" i="12" s="1"/>
  <c r="Q14" i="12"/>
  <c r="R14" i="12" s="1"/>
  <c r="K14" i="12"/>
  <c r="AJ13" i="12"/>
  <c r="AD13" i="12"/>
  <c r="X13" i="12"/>
  <c r="R13" i="12"/>
  <c r="F13" i="12"/>
  <c r="AJ12" i="12"/>
  <c r="AD12" i="12"/>
  <c r="X12" i="12"/>
  <c r="R12" i="12"/>
  <c r="L12" i="12"/>
  <c r="F12" i="12"/>
  <c r="AJ11" i="12"/>
  <c r="AD11" i="12"/>
  <c r="X11" i="12"/>
  <c r="R11" i="12"/>
  <c r="L11" i="12"/>
  <c r="F11" i="12"/>
  <c r="AJ10" i="12"/>
  <c r="X10" i="12"/>
  <c r="R10" i="12"/>
  <c r="F10" i="12"/>
  <c r="AJ9" i="12"/>
  <c r="AD9" i="12"/>
  <c r="X9" i="12"/>
  <c r="R9" i="12"/>
  <c r="F9" i="12"/>
  <c r="AJ8" i="12"/>
  <c r="AD8" i="12"/>
  <c r="X8" i="12"/>
  <c r="L8" i="12"/>
  <c r="AJ7" i="12"/>
  <c r="X7" i="12"/>
  <c r="L7" i="12"/>
  <c r="F7" i="12"/>
  <c r="AJ6" i="12"/>
  <c r="AD6" i="12"/>
  <c r="X6" i="12"/>
  <c r="R6" i="12"/>
  <c r="L6" i="12"/>
  <c r="F6" i="12"/>
  <c r="AJ5" i="12"/>
  <c r="AD5" i="12"/>
  <c r="X5" i="12"/>
  <c r="R5" i="12"/>
  <c r="F5" i="12"/>
  <c r="J2" i="12"/>
  <c r="P2" i="12" s="1"/>
  <c r="V2" i="12" s="1"/>
  <c r="AB2" i="12" s="1"/>
  <c r="AH2" i="12" s="1"/>
  <c r="AI24" i="11"/>
  <c r="AC24" i="11"/>
  <c r="W24" i="11"/>
  <c r="Q24" i="11"/>
  <c r="K24" i="11"/>
  <c r="E24" i="11"/>
  <c r="AJ23" i="11"/>
  <c r="AD23" i="11"/>
  <c r="X23" i="11"/>
  <c r="R23" i="11"/>
  <c r="L23" i="11"/>
  <c r="F23" i="11"/>
  <c r="AJ22" i="11"/>
  <c r="AD22" i="11"/>
  <c r="X22" i="11"/>
  <c r="R22" i="11"/>
  <c r="L22" i="11"/>
  <c r="F22" i="11"/>
  <c r="AJ21" i="11"/>
  <c r="AD21" i="11"/>
  <c r="X21" i="11"/>
  <c r="R21" i="11"/>
  <c r="L21" i="11"/>
  <c r="F21" i="11"/>
  <c r="AJ20" i="11"/>
  <c r="AD20" i="11"/>
  <c r="X20" i="11"/>
  <c r="R20" i="11"/>
  <c r="L20" i="11"/>
  <c r="F20" i="11"/>
  <c r="AJ19" i="11"/>
  <c r="AD19" i="11"/>
  <c r="X19" i="11"/>
  <c r="R19" i="11"/>
  <c r="L19" i="11"/>
  <c r="F19" i="11"/>
  <c r="AJ18" i="11"/>
  <c r="AD18" i="11"/>
  <c r="X18" i="11"/>
  <c r="R18" i="11"/>
  <c r="L18" i="11"/>
  <c r="F18" i="11"/>
  <c r="AJ17" i="11"/>
  <c r="AD17" i="11"/>
  <c r="X17" i="11"/>
  <c r="L17" i="11"/>
  <c r="AJ16" i="11"/>
  <c r="L16" i="11"/>
  <c r="F16" i="11"/>
  <c r="AJ15" i="11"/>
  <c r="F15" i="11"/>
  <c r="AI14" i="11"/>
  <c r="AJ14" i="11" s="1"/>
  <c r="AC14" i="11"/>
  <c r="AD14" i="11" s="1"/>
  <c r="W14" i="11"/>
  <c r="X14" i="11" s="1"/>
  <c r="Q14" i="11"/>
  <c r="R14" i="11" s="1"/>
  <c r="K14" i="11"/>
  <c r="AJ13" i="11"/>
  <c r="AD13" i="11"/>
  <c r="X13" i="11"/>
  <c r="R13" i="11"/>
  <c r="F13" i="11"/>
  <c r="AJ12" i="11"/>
  <c r="AD12" i="11"/>
  <c r="X12" i="11"/>
  <c r="R12" i="11"/>
  <c r="L12" i="11"/>
  <c r="F12" i="11"/>
  <c r="AJ11" i="11"/>
  <c r="AD11" i="11"/>
  <c r="X11" i="11"/>
  <c r="R11" i="11"/>
  <c r="L11" i="11"/>
  <c r="F11" i="11"/>
  <c r="AJ10" i="11"/>
  <c r="AD10" i="11"/>
  <c r="R10" i="11"/>
  <c r="F10" i="11"/>
  <c r="AJ9" i="11"/>
  <c r="AD9" i="11"/>
  <c r="R9" i="11"/>
  <c r="F9" i="11"/>
  <c r="AJ8" i="11"/>
  <c r="AD8" i="11"/>
  <c r="X8" i="11"/>
  <c r="R8" i="11"/>
  <c r="L8" i="11"/>
  <c r="F8" i="11"/>
  <c r="AJ7" i="11"/>
  <c r="AD7" i="11"/>
  <c r="X7" i="11"/>
  <c r="R7" i="11"/>
  <c r="L7" i="11"/>
  <c r="F7" i="11"/>
  <c r="AJ6" i="11"/>
  <c r="AD6" i="11"/>
  <c r="X6" i="11"/>
  <c r="R6" i="11"/>
  <c r="L6" i="11"/>
  <c r="F6" i="11"/>
  <c r="AJ5" i="11"/>
  <c r="AD5" i="11"/>
  <c r="X5" i="11"/>
  <c r="L5" i="11"/>
  <c r="J2" i="11"/>
  <c r="P2" i="11" s="1"/>
  <c r="V2" i="11" s="1"/>
  <c r="AB2" i="11" s="1"/>
  <c r="AH2" i="11" s="1"/>
  <c r="AI24" i="10"/>
  <c r="AC24" i="10"/>
  <c r="W24" i="10"/>
  <c r="Q24" i="10"/>
  <c r="K24" i="10"/>
  <c r="E24" i="10"/>
  <c r="AJ23" i="10"/>
  <c r="AD23" i="10"/>
  <c r="X23" i="10"/>
  <c r="R23" i="10"/>
  <c r="L23" i="10"/>
  <c r="F23" i="10"/>
  <c r="AJ22" i="10"/>
  <c r="AD22" i="10"/>
  <c r="X22" i="10"/>
  <c r="R22" i="10"/>
  <c r="L22" i="10"/>
  <c r="F22" i="10"/>
  <c r="AJ21" i="10"/>
  <c r="AD21" i="10"/>
  <c r="X21" i="10"/>
  <c r="R21" i="10"/>
  <c r="L21" i="10"/>
  <c r="F21" i="10"/>
  <c r="AJ20" i="10"/>
  <c r="AD20" i="10"/>
  <c r="R20" i="10"/>
  <c r="L20" i="10"/>
  <c r="F20" i="10"/>
  <c r="AJ19" i="10"/>
  <c r="AD19" i="10"/>
  <c r="X19" i="10"/>
  <c r="R19" i="10"/>
  <c r="L19" i="10"/>
  <c r="F19" i="10"/>
  <c r="AJ18" i="10"/>
  <c r="AD18" i="10"/>
  <c r="X18" i="10"/>
  <c r="R18" i="10"/>
  <c r="L18" i="10"/>
  <c r="F18" i="10"/>
  <c r="AJ17" i="10"/>
  <c r="AD17" i="10"/>
  <c r="X17" i="10"/>
  <c r="L17" i="10"/>
  <c r="F17" i="10"/>
  <c r="AJ16" i="10"/>
  <c r="AD16" i="10"/>
  <c r="X16" i="10"/>
  <c r="L16" i="10"/>
  <c r="F16" i="10"/>
  <c r="AJ15" i="10"/>
  <c r="AD15" i="10"/>
  <c r="L15" i="10"/>
  <c r="F15" i="10"/>
  <c r="AI14" i="10"/>
  <c r="AJ14" i="10" s="1"/>
  <c r="AC14" i="10"/>
  <c r="AD14" i="10" s="1"/>
  <c r="W14" i="10"/>
  <c r="X14" i="10" s="1"/>
  <c r="Q14" i="10"/>
  <c r="R14" i="10" s="1"/>
  <c r="K14" i="10"/>
  <c r="AJ13" i="10"/>
  <c r="AD13" i="10"/>
  <c r="X13" i="10"/>
  <c r="R13" i="10"/>
  <c r="F13" i="10"/>
  <c r="AJ12" i="10"/>
  <c r="AD12" i="10"/>
  <c r="X12" i="10"/>
  <c r="R12" i="10"/>
  <c r="L12" i="10"/>
  <c r="F12" i="10"/>
  <c r="AJ11" i="10"/>
  <c r="AD11" i="10"/>
  <c r="X11" i="10"/>
  <c r="R11" i="10"/>
  <c r="L11" i="10"/>
  <c r="F11" i="10"/>
  <c r="AJ10" i="10"/>
  <c r="AD10" i="10"/>
  <c r="X10" i="10"/>
  <c r="R10" i="10"/>
  <c r="L10" i="10"/>
  <c r="F10" i="10"/>
  <c r="AJ9" i="10"/>
  <c r="AD9" i="10"/>
  <c r="X9" i="10"/>
  <c r="R9" i="10"/>
  <c r="L9" i="10"/>
  <c r="F9" i="10"/>
  <c r="AJ8" i="10"/>
  <c r="AD8" i="10"/>
  <c r="X8" i="10"/>
  <c r="R8" i="10"/>
  <c r="L8" i="10"/>
  <c r="F8" i="10"/>
  <c r="AJ7" i="10"/>
  <c r="AD7" i="10"/>
  <c r="X7" i="10"/>
  <c r="R7" i="10"/>
  <c r="L7" i="10"/>
  <c r="F7" i="10"/>
  <c r="AJ6" i="10"/>
  <c r="X6" i="10"/>
  <c r="R6" i="10"/>
  <c r="L6" i="10"/>
  <c r="F6" i="10"/>
  <c r="AJ5" i="10"/>
  <c r="L5" i="10"/>
  <c r="F5" i="10"/>
  <c r="J2" i="10"/>
  <c r="P2" i="10" s="1"/>
  <c r="V2" i="10" s="1"/>
  <c r="AB2" i="10" s="1"/>
  <c r="AH2" i="10" s="1"/>
  <c r="AI24" i="9"/>
  <c r="AC24" i="9"/>
  <c r="W24" i="9"/>
  <c r="Q24" i="9"/>
  <c r="K24" i="9"/>
  <c r="E24" i="9"/>
  <c r="AJ23" i="9"/>
  <c r="AD23" i="9"/>
  <c r="X23" i="9"/>
  <c r="R23" i="9"/>
  <c r="L23" i="9"/>
  <c r="F23" i="9"/>
  <c r="AJ22" i="9"/>
  <c r="X22" i="9"/>
  <c r="R22" i="9"/>
  <c r="L22" i="9"/>
  <c r="F22" i="9"/>
  <c r="AJ21" i="9"/>
  <c r="X21" i="9"/>
  <c r="R21" i="9"/>
  <c r="L21" i="9"/>
  <c r="F21" i="9"/>
  <c r="AJ20" i="9"/>
  <c r="X20" i="9"/>
  <c r="R20" i="9"/>
  <c r="L20" i="9"/>
  <c r="F20" i="9"/>
  <c r="AJ19" i="9"/>
  <c r="X19" i="9"/>
  <c r="R19" i="9"/>
  <c r="L19" i="9"/>
  <c r="F19" i="9"/>
  <c r="AJ18" i="9"/>
  <c r="X18" i="9"/>
  <c r="R18" i="9"/>
  <c r="L18" i="9"/>
  <c r="F18" i="9"/>
  <c r="AJ17" i="9"/>
  <c r="X17" i="9"/>
  <c r="R17" i="9"/>
  <c r="L17" i="9"/>
  <c r="F17" i="9"/>
  <c r="AJ16" i="9"/>
  <c r="X16" i="9"/>
  <c r="R16" i="9"/>
  <c r="L16" i="9"/>
  <c r="F16" i="9"/>
  <c r="AJ15" i="9"/>
  <c r="X15" i="9"/>
  <c r="R15" i="9"/>
  <c r="L15" i="9"/>
  <c r="F15" i="9"/>
  <c r="AI14" i="9"/>
  <c r="AJ14" i="9" s="1"/>
  <c r="AC14" i="9"/>
  <c r="AD14" i="9" s="1"/>
  <c r="W14" i="9"/>
  <c r="X14" i="9" s="1"/>
  <c r="Q14" i="9"/>
  <c r="R14" i="9" s="1"/>
  <c r="K14" i="9"/>
  <c r="AJ13" i="9"/>
  <c r="AD13" i="9"/>
  <c r="X13" i="9"/>
  <c r="R13" i="9"/>
  <c r="F13" i="9"/>
  <c r="AJ12" i="9"/>
  <c r="X12" i="9"/>
  <c r="R12" i="9"/>
  <c r="L12" i="9"/>
  <c r="F12" i="9"/>
  <c r="AJ11" i="9"/>
  <c r="AD11" i="9"/>
  <c r="X11" i="9"/>
  <c r="R11" i="9"/>
  <c r="L11" i="9"/>
  <c r="F11" i="9"/>
  <c r="AJ10" i="9"/>
  <c r="X10" i="9"/>
  <c r="R10" i="9"/>
  <c r="L10" i="9"/>
  <c r="F10" i="9"/>
  <c r="AJ9" i="9"/>
  <c r="X9" i="9"/>
  <c r="R9" i="9"/>
  <c r="L9" i="9"/>
  <c r="F9" i="9"/>
  <c r="AJ8" i="9"/>
  <c r="X8" i="9"/>
  <c r="R8" i="9"/>
  <c r="L8" i="9"/>
  <c r="F8" i="9"/>
  <c r="AJ7" i="9"/>
  <c r="X7" i="9"/>
  <c r="R7" i="9"/>
  <c r="L7" i="9"/>
  <c r="F7" i="9"/>
  <c r="AJ6" i="9"/>
  <c r="X6" i="9"/>
  <c r="R6" i="9"/>
  <c r="L6" i="9"/>
  <c r="F6" i="9"/>
  <c r="AJ5" i="9"/>
  <c r="X5" i="9"/>
  <c r="R5" i="9"/>
  <c r="L5" i="9"/>
  <c r="F5" i="9"/>
  <c r="P2" i="9"/>
  <c r="V2" i="9" s="1"/>
  <c r="AB2" i="9" s="1"/>
  <c r="AH2" i="9" s="1"/>
  <c r="J2" i="9"/>
  <c r="AD17" i="7"/>
  <c r="AJ6" i="7"/>
  <c r="AJ7" i="7"/>
  <c r="AJ8" i="7"/>
  <c r="AJ9" i="7"/>
  <c r="AJ10" i="7"/>
  <c r="AJ11" i="7"/>
  <c r="AJ12" i="7"/>
  <c r="AJ13" i="7"/>
  <c r="AJ15" i="7"/>
  <c r="AJ16" i="7"/>
  <c r="AJ17" i="7"/>
  <c r="AJ18" i="7"/>
  <c r="AJ19" i="7"/>
  <c r="AJ20" i="7"/>
  <c r="AJ21" i="7"/>
  <c r="AJ22" i="7"/>
  <c r="AJ23" i="7"/>
  <c r="AJ5" i="7"/>
  <c r="AD6" i="7"/>
  <c r="AD7" i="7"/>
  <c r="AD8" i="7"/>
  <c r="AD9" i="7"/>
  <c r="AD10" i="7"/>
  <c r="AD11" i="7"/>
  <c r="AD12" i="7"/>
  <c r="AD13" i="7"/>
  <c r="AD15" i="7"/>
  <c r="AD16" i="7"/>
  <c r="AD18" i="7"/>
  <c r="AD19" i="7"/>
  <c r="AD20" i="7"/>
  <c r="AD21" i="7"/>
  <c r="AD22" i="7"/>
  <c r="AD23" i="7"/>
  <c r="AD5" i="7"/>
  <c r="X6" i="7"/>
  <c r="X7" i="7"/>
  <c r="X8" i="7"/>
  <c r="X9" i="7"/>
  <c r="X10" i="7"/>
  <c r="X11" i="7"/>
  <c r="X12" i="7"/>
  <c r="X13" i="7"/>
  <c r="X15" i="7"/>
  <c r="X16" i="7"/>
  <c r="X17" i="7"/>
  <c r="X18" i="7"/>
  <c r="X19" i="7"/>
  <c r="X20" i="7"/>
  <c r="X21" i="7"/>
  <c r="X22" i="7"/>
  <c r="X23" i="7"/>
  <c r="X5" i="7"/>
  <c r="R6" i="7"/>
  <c r="R7" i="7"/>
  <c r="R8" i="7"/>
  <c r="R9" i="7"/>
  <c r="R10" i="7"/>
  <c r="R11" i="7"/>
  <c r="R12" i="7"/>
  <c r="R13" i="7"/>
  <c r="R15" i="7"/>
  <c r="R16" i="7"/>
  <c r="R17" i="7"/>
  <c r="R18" i="7"/>
  <c r="R19" i="7"/>
  <c r="R20" i="7"/>
  <c r="R21" i="7"/>
  <c r="R22" i="7"/>
  <c r="R23" i="7"/>
  <c r="R5" i="7"/>
  <c r="L17" i="7"/>
  <c r="L18" i="7"/>
  <c r="L19" i="7"/>
  <c r="L20" i="7"/>
  <c r="L21" i="7"/>
  <c r="L22" i="7"/>
  <c r="L23" i="7"/>
  <c r="L16" i="7"/>
  <c r="L15" i="7"/>
  <c r="L6" i="7"/>
  <c r="L7" i="7"/>
  <c r="L8" i="7"/>
  <c r="L9" i="7"/>
  <c r="L10" i="7"/>
  <c r="L11" i="7"/>
  <c r="L12" i="7"/>
  <c r="L5" i="7"/>
  <c r="F17" i="7"/>
  <c r="F18" i="7"/>
  <c r="F19" i="7"/>
  <c r="F20" i="7"/>
  <c r="F21" i="7"/>
  <c r="F22" i="7"/>
  <c r="F23" i="7"/>
  <c r="F16" i="7"/>
  <c r="F15" i="7"/>
  <c r="F13" i="7"/>
  <c r="F6" i="7"/>
  <c r="F7" i="7"/>
  <c r="F8" i="7"/>
  <c r="F9" i="7"/>
  <c r="F10" i="7"/>
  <c r="F11" i="7"/>
  <c r="F12" i="7"/>
  <c r="F5" i="7"/>
  <c r="AI24" i="7"/>
  <c r="AC24" i="7"/>
  <c r="W24" i="7"/>
  <c r="Q24" i="7"/>
  <c r="K24" i="7"/>
  <c r="E24" i="7"/>
  <c r="AI14" i="7"/>
  <c r="AJ14" i="7" s="1"/>
  <c r="AC14" i="7"/>
  <c r="AD14" i="7" s="1"/>
  <c r="W14" i="7"/>
  <c r="X14" i="7" s="1"/>
  <c r="Q14" i="7"/>
  <c r="R14" i="7" s="1"/>
  <c r="K14" i="7"/>
  <c r="J2" i="7"/>
  <c r="P2" i="7" s="1"/>
  <c r="V2" i="7" s="1"/>
  <c r="AB2" i="7" s="1"/>
  <c r="AH2" i="7" s="1"/>
  <c r="A5" i="6" l="1"/>
  <c r="A7" i="6" s="1"/>
  <c r="A9" i="6" s="1"/>
  <c r="A15" i="6" s="1"/>
  <c r="A17" i="6" s="1"/>
  <c r="A19" i="6" s="1"/>
  <c r="A21" i="6" s="1"/>
  <c r="A23" i="6" s="1"/>
  <c r="A25" i="6" s="1"/>
  <c r="A27" i="6" s="1"/>
  <c r="A29" i="6" s="1"/>
  <c r="A31" i="6" s="1"/>
  <c r="A33" i="6" s="1"/>
  <c r="A35" i="6" s="1"/>
  <c r="A37" i="6" s="1"/>
  <c r="A39" i="6" s="1"/>
  <c r="A41" i="6" s="1"/>
  <c r="A43" i="6" s="1"/>
  <c r="A45" i="6" s="1"/>
  <c r="A47" i="6" s="1"/>
  <c r="A51" i="6" l="1"/>
  <c r="A53" i="6" s="1"/>
  <c r="R3" i="6"/>
  <c r="R4" i="6"/>
  <c r="R5" i="6"/>
  <c r="R6" i="6"/>
  <c r="R7" i="6"/>
  <c r="R8" i="6"/>
  <c r="R9" i="6"/>
  <c r="R10" i="6"/>
  <c r="R54" i="6"/>
  <c r="R53" i="6"/>
  <c r="R12" i="6"/>
  <c r="R11" i="6"/>
  <c r="R41" i="6" l="1"/>
  <c r="R39" i="6"/>
  <c r="R37" i="6"/>
  <c r="R35" i="6"/>
  <c r="R33" i="6"/>
  <c r="R31" i="6"/>
  <c r="R29" i="6"/>
  <c r="R27" i="6"/>
  <c r="R25" i="6"/>
  <c r="R23" i="6"/>
  <c r="R21" i="6"/>
  <c r="R19" i="6"/>
  <c r="R17" i="6"/>
  <c r="R15" i="6"/>
  <c r="R13" i="6"/>
  <c r="R40" i="6"/>
  <c r="R14" i="6"/>
  <c r="R16" i="6"/>
  <c r="R18" i="6"/>
  <c r="R20" i="6"/>
  <c r="R22" i="6"/>
  <c r="R24" i="6"/>
  <c r="R26" i="6"/>
  <c r="R28" i="6"/>
  <c r="R30" i="6"/>
  <c r="R32" i="6"/>
  <c r="R34" i="6"/>
  <c r="R36" i="6"/>
  <c r="R38" i="6"/>
  <c r="R42" i="6"/>
</calcChain>
</file>

<file path=xl/sharedStrings.xml><?xml version="1.0" encoding="utf-8"?>
<sst xmlns="http://schemas.openxmlformats.org/spreadsheetml/2006/main" count="747" uniqueCount="398">
  <si>
    <t>日期</t>
  </si>
  <si>
    <t>早點</t>
  </si>
  <si>
    <t>主食</t>
  </si>
  <si>
    <t>主菜</t>
  </si>
  <si>
    <t>副菜</t>
  </si>
  <si>
    <t>青菜</t>
  </si>
  <si>
    <t>湯品</t>
  </si>
  <si>
    <t>油蔥炒手</t>
    <phoneticPr fontId="8" type="noConversion"/>
  </si>
  <si>
    <t>粄條.高麗菜.紅蘿蔔</t>
    <phoneticPr fontId="8" type="noConversion"/>
  </si>
  <si>
    <t xml:space="preserve"> </t>
  </si>
  <si>
    <t>慶生蛋糕</t>
    <phoneticPr fontId="8" type="noConversion"/>
  </si>
  <si>
    <t>當歸鴨麵線</t>
    <phoneticPr fontId="8" type="noConversion"/>
  </si>
  <si>
    <r>
      <rPr>
        <b/>
        <sz val="12"/>
        <color indexed="8"/>
        <rFont val="標楷體"/>
        <family val="4"/>
        <charset val="136"/>
      </rPr>
      <t>菜單審核小組</t>
    </r>
    <phoneticPr fontId="8" type="noConversion"/>
  </si>
  <si>
    <r>
      <rPr>
        <b/>
        <sz val="12"/>
        <rFont val="標楷體"/>
        <family val="4"/>
        <charset val="136"/>
      </rPr>
      <t>表單設計</t>
    </r>
    <r>
      <rPr>
        <b/>
        <sz val="12"/>
        <rFont val="Arial"/>
        <family val="2"/>
      </rPr>
      <t>:</t>
    </r>
    <r>
      <rPr>
        <b/>
        <sz val="12"/>
        <rFont val="標楷體"/>
        <family val="4"/>
        <charset val="136"/>
      </rPr>
      <t>軒泰食品有限公司</t>
    </r>
    <phoneticPr fontId="8" type="noConversion"/>
  </si>
  <si>
    <t>八寶甜粥</t>
    <phoneticPr fontId="8" type="noConversion"/>
  </si>
  <si>
    <t>四</t>
    <phoneticPr fontId="8" type="noConversion"/>
  </si>
  <si>
    <t>三</t>
    <phoneticPr fontId="8" type="noConversion"/>
  </si>
  <si>
    <t>二</t>
    <phoneticPr fontId="8" type="noConversion"/>
  </si>
  <si>
    <t>棕色麵線.鴨丁.薑片</t>
    <phoneticPr fontId="8" type="noConversion"/>
  </si>
  <si>
    <t>一</t>
    <phoneticPr fontId="8" type="noConversion"/>
  </si>
  <si>
    <t>餛飩.蔥.絞紅蔥頭</t>
    <phoneticPr fontId="8" type="noConversion"/>
  </si>
  <si>
    <t>麵線.青蔥.生香菇</t>
    <phoneticPr fontId="8" type="noConversion"/>
  </si>
  <si>
    <t>蔥油拌麵線+鮮菇湯</t>
    <phoneticPr fontId="8" type="noConversion"/>
  </si>
  <si>
    <t>蛋糕</t>
    <phoneticPr fontId="8" type="noConversion"/>
  </si>
  <si>
    <r>
      <rPr>
        <sz val="10"/>
        <color indexed="8"/>
        <rFont val="標楷體"/>
        <family val="4"/>
        <charset val="136"/>
      </rPr>
      <t xml:space="preserve">熱量
</t>
    </r>
    <r>
      <rPr>
        <sz val="10"/>
        <color indexed="8"/>
        <rFont val="Arial"/>
        <family val="2"/>
      </rPr>
      <t>(Kcal)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</si>
  <si>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油脂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</si>
  <si>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奶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</si>
  <si>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水果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</si>
  <si>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蔬菜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</si>
  <si>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蛋豆魚肉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</si>
  <si>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全榖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</si>
  <si>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b/>
        <sz val="12"/>
        <rFont val="標楷體"/>
        <family val="4"/>
        <charset val="136"/>
      </rPr>
      <t>水果</t>
    </r>
  </si>
  <si>
    <t>炒粿仔條</t>
    <phoneticPr fontId="8" type="noConversion"/>
  </si>
  <si>
    <t>粿仔條 豆芽 肉絲</t>
    <phoneticPr fontId="8" type="noConversion"/>
  </si>
  <si>
    <t>紅豆.花豆.十穀米</t>
    <phoneticPr fontId="8" type="noConversion"/>
  </si>
  <si>
    <t>白油麵.肉絲.高麗菜.金針菇</t>
    <phoneticPr fontId="8" type="noConversion"/>
  </si>
  <si>
    <t>學校一天營養所需(早點、午餐、午點)</t>
    <phoneticPr fontId="8" type="noConversion"/>
  </si>
  <si>
    <t>熱量 (kcal)</t>
    <phoneticPr fontId="8" type="noConversion"/>
  </si>
  <si>
    <t>主食類(份)</t>
    <phoneticPr fontId="8" type="noConversion"/>
  </si>
  <si>
    <t>豆魚肉蛋類(份)</t>
    <phoneticPr fontId="8" type="noConversion"/>
  </si>
  <si>
    <t>蔬菜類(份)</t>
    <phoneticPr fontId="8" type="noConversion"/>
  </si>
  <si>
    <t>水果類(份)</t>
    <phoneticPr fontId="8" type="noConversion"/>
  </si>
  <si>
    <t>奶類(份)</t>
    <phoneticPr fontId="8" type="noConversion"/>
  </si>
  <si>
    <t>油脂與堅果種子類(份)</t>
    <phoneticPr fontId="8" type="noConversion"/>
  </si>
  <si>
    <t>2-3歲</t>
    <phoneticPr fontId="8" type="noConversion"/>
  </si>
  <si>
    <t>3.5</t>
    <phoneticPr fontId="8" type="noConversion"/>
  </si>
  <si>
    <t>1.5</t>
    <phoneticPr fontId="8" type="noConversion"/>
  </si>
  <si>
    <t>1</t>
    <phoneticPr fontId="8" type="noConversion"/>
  </si>
  <si>
    <t>4-6歲</t>
    <phoneticPr fontId="8" type="noConversion"/>
  </si>
  <si>
    <t>5</t>
    <phoneticPr fontId="8" type="noConversion"/>
  </si>
  <si>
    <t>2</t>
    <phoneticPr fontId="8" type="noConversion"/>
  </si>
  <si>
    <t>二</t>
  </si>
  <si>
    <t>三</t>
  </si>
  <si>
    <t>四</t>
  </si>
  <si>
    <t>五</t>
  </si>
  <si>
    <t>一</t>
  </si>
  <si>
    <t>糙米飯</t>
  </si>
  <si>
    <t>特餐</t>
  </si>
  <si>
    <t>吉園圃蔬菜</t>
  </si>
  <si>
    <t>紫米飯</t>
  </si>
  <si>
    <t>薑絲海芽湯</t>
  </si>
  <si>
    <t>芝麻飯</t>
  </si>
  <si>
    <t>水果</t>
  </si>
  <si>
    <t>有機蔬菜</t>
  </si>
  <si>
    <t>蕎麥飯</t>
  </si>
  <si>
    <t>麻婆豆腐</t>
  </si>
  <si>
    <t>十穀米飯</t>
  </si>
  <si>
    <t>玉米四色</t>
  </si>
  <si>
    <t>水果拼盤</t>
  </si>
  <si>
    <t>小饅頭.蛋.青蔥</t>
  </si>
  <si>
    <t>米粉.韭菜.小木耳.香菇</t>
  </si>
  <si>
    <t>什錦炒麵</t>
    <phoneticPr fontId="8" type="noConversion"/>
  </si>
  <si>
    <t>湯粄條</t>
    <phoneticPr fontId="8" type="noConversion"/>
  </si>
  <si>
    <t>五</t>
    <phoneticPr fontId="3" type="noConversion"/>
  </si>
  <si>
    <t>饅頭夾蔥蛋</t>
    <phoneticPr fontId="3" type="noConversion"/>
  </si>
  <si>
    <t>楊心國民小學附設幼稚園104學年度下學期第1週點心食譜設計表</t>
    <phoneticPr fontId="8" type="noConversion"/>
  </si>
  <si>
    <t>品牌</t>
    <phoneticPr fontId="3" type="noConversion"/>
  </si>
  <si>
    <t>來源</t>
    <phoneticPr fontId="3" type="noConversion"/>
  </si>
  <si>
    <t>品牌</t>
    <phoneticPr fontId="3" type="noConversion"/>
  </si>
  <si>
    <t>來源</t>
    <phoneticPr fontId="3" type="noConversion"/>
  </si>
  <si>
    <t>品牌</t>
    <phoneticPr fontId="3" type="noConversion"/>
  </si>
  <si>
    <t>來源</t>
    <phoneticPr fontId="3" type="noConversion"/>
  </si>
  <si>
    <t>用餐人數</t>
    <phoneticPr fontId="8" type="noConversion"/>
  </si>
  <si>
    <t>食材</t>
    <phoneticPr fontId="8" type="noConversion"/>
  </si>
  <si>
    <t>單量</t>
    <phoneticPr fontId="3" type="noConversion"/>
  </si>
  <si>
    <t>數量(kg)</t>
    <phoneticPr fontId="8" type="noConversion"/>
  </si>
  <si>
    <t>表單設計：軒泰食品</t>
    <phoneticPr fontId="8" type="noConversion"/>
  </si>
  <si>
    <t>審核:</t>
    <phoneticPr fontId="8" type="noConversion"/>
  </si>
  <si>
    <t>執行祕書：</t>
    <phoneticPr fontId="8" type="noConversion"/>
  </si>
  <si>
    <t>校長：</t>
    <phoneticPr fontId="8" type="noConversion"/>
  </si>
  <si>
    <t>白米</t>
    <phoneticPr fontId="3" type="noConversion"/>
  </si>
  <si>
    <t>芹菜</t>
    <phoneticPr fontId="3" type="noConversion"/>
  </si>
  <si>
    <t>紅蘿蔔</t>
  </si>
  <si>
    <t>枸杞</t>
    <phoneticPr fontId="3" type="noConversion"/>
  </si>
  <si>
    <t>圓糯米(先送)</t>
    <phoneticPr fontId="3" type="noConversion"/>
  </si>
  <si>
    <t>12吋 慶生蛋糕</t>
  </si>
  <si>
    <t>1個</t>
    <phoneticPr fontId="3" type="noConversion"/>
  </si>
  <si>
    <t>奇美高麗菜包</t>
    <phoneticPr fontId="3" type="noConversion"/>
  </si>
  <si>
    <t>蘋果</t>
    <phoneticPr fontId="3" type="noConversion"/>
  </si>
  <si>
    <t>芭樂</t>
    <phoneticPr fontId="3" type="noConversion"/>
  </si>
  <si>
    <t>葡萄</t>
    <phoneticPr fontId="3" type="noConversion"/>
  </si>
  <si>
    <t>高麗菜</t>
    <phoneticPr fontId="3" type="noConversion"/>
  </si>
  <si>
    <t>青花菜</t>
    <phoneticPr fontId="3" type="noConversion"/>
  </si>
  <si>
    <t>鮑魚菇</t>
    <phoneticPr fontId="3" type="noConversion"/>
  </si>
  <si>
    <t>紅蘿蔔</t>
    <phoneticPr fontId="3" type="noConversion"/>
  </si>
  <si>
    <t>庫存</t>
    <phoneticPr fontId="3" type="noConversion"/>
  </si>
  <si>
    <t>咖哩粉</t>
    <phoneticPr fontId="3" type="noConversion"/>
  </si>
  <si>
    <t>葡萄吐司</t>
    <phoneticPr fontId="3" type="noConversion"/>
  </si>
  <si>
    <t>統一優酪乳2L</t>
    <phoneticPr fontId="3" type="noConversion"/>
  </si>
  <si>
    <t>生楓</t>
    <phoneticPr fontId="3" type="noConversion"/>
  </si>
  <si>
    <t>三環麵線</t>
    <phoneticPr fontId="3" type="noConversion"/>
  </si>
  <si>
    <t>青蔥</t>
    <phoneticPr fontId="3" type="noConversion"/>
  </si>
  <si>
    <t>生香菇</t>
    <phoneticPr fontId="3" type="noConversion"/>
  </si>
  <si>
    <t>白蘿蔔</t>
    <phoneticPr fontId="3" type="noConversion"/>
  </si>
  <si>
    <t>油菜</t>
    <phoneticPr fontId="3" type="noConversion"/>
  </si>
  <si>
    <t>金針菇</t>
    <phoneticPr fontId="3" type="noConversion"/>
  </si>
  <si>
    <t>雞絲麵250G</t>
    <phoneticPr fontId="3" type="noConversion"/>
  </si>
  <si>
    <t>肉片</t>
    <phoneticPr fontId="3" type="noConversion"/>
  </si>
  <si>
    <t>山藥</t>
    <phoneticPr fontId="3" type="noConversion"/>
  </si>
  <si>
    <t>軟排丁</t>
    <phoneticPr fontId="3" type="noConversion"/>
  </si>
  <si>
    <t>粿仔條</t>
    <phoneticPr fontId="3" type="noConversion"/>
  </si>
  <si>
    <t>肉絲</t>
    <phoneticPr fontId="3" type="noConversion"/>
  </si>
  <si>
    <t>綠豆芽</t>
    <phoneticPr fontId="3" type="noConversion"/>
  </si>
  <si>
    <t>韭菜</t>
    <phoneticPr fontId="3" type="noConversion"/>
  </si>
  <si>
    <t>蝦米</t>
    <phoneticPr fontId="3" type="noConversion"/>
  </si>
  <si>
    <t>香菇絲</t>
    <phoneticPr fontId="3" type="noConversion"/>
  </si>
  <si>
    <t>鮭魚</t>
    <phoneticPr fontId="3" type="noConversion"/>
  </si>
  <si>
    <t>洋蔥去皮</t>
  </si>
  <si>
    <t>桂冠小饅頭40G</t>
    <phoneticPr fontId="3" type="noConversion"/>
  </si>
  <si>
    <t>洗選蛋CAS</t>
    <phoneticPr fontId="3" type="noConversion"/>
  </si>
  <si>
    <t>青蔥</t>
    <phoneticPr fontId="3" type="noConversion"/>
  </si>
  <si>
    <t>木瓜</t>
    <phoneticPr fontId="3" type="noConversion"/>
  </si>
  <si>
    <t>水梨</t>
    <phoneticPr fontId="3" type="noConversion"/>
  </si>
  <si>
    <t>柳丁</t>
    <phoneticPr fontId="3" type="noConversion"/>
  </si>
  <si>
    <t>馬拉糕CAS</t>
    <phoneticPr fontId="3" type="noConversion"/>
  </si>
  <si>
    <t>低脂鮮奶2L</t>
    <phoneticPr fontId="3" type="noConversion"/>
  </si>
  <si>
    <t>濕米粉</t>
    <phoneticPr fontId="3" type="noConversion"/>
  </si>
  <si>
    <t>蝦米</t>
    <phoneticPr fontId="3" type="noConversion"/>
  </si>
  <si>
    <t>粄條</t>
    <phoneticPr fontId="3" type="noConversion"/>
  </si>
  <si>
    <t xml:space="preserve">小木耳 </t>
    <phoneticPr fontId="3" type="noConversion"/>
  </si>
  <si>
    <t>絞紅蔥頭</t>
    <phoneticPr fontId="3" type="noConversion"/>
  </si>
  <si>
    <t>餛飩12入</t>
    <phoneticPr fontId="3" type="noConversion"/>
  </si>
  <si>
    <t>洋蔥去皮</t>
    <phoneticPr fontId="3" type="noConversion"/>
  </si>
  <si>
    <t>鯛魚片500G</t>
    <phoneticPr fontId="3" type="noConversion"/>
  </si>
  <si>
    <t>薑絲</t>
    <phoneticPr fontId="3" type="noConversion"/>
  </si>
  <si>
    <t>洗選蛋CAS</t>
    <phoneticPr fontId="3" type="noConversion"/>
  </si>
  <si>
    <t>茶葉滷包2入</t>
    <phoneticPr fontId="3" type="noConversion"/>
  </si>
  <si>
    <t>米漿2L</t>
    <phoneticPr fontId="3" type="noConversion"/>
  </si>
  <si>
    <t>1盒</t>
    <phoneticPr fontId="3" type="noConversion"/>
  </si>
  <si>
    <t>蝴蝶麵500</t>
    <phoneticPr fontId="3" type="noConversion"/>
  </si>
  <si>
    <t>絞肉</t>
    <phoneticPr fontId="3" type="noConversion"/>
  </si>
  <si>
    <t>大番茄</t>
    <phoneticPr fontId="3" type="noConversion"/>
  </si>
  <si>
    <t>九層塔</t>
    <phoneticPr fontId="3" type="noConversion"/>
  </si>
  <si>
    <t>蒜末</t>
    <phoneticPr fontId="3" type="noConversion"/>
  </si>
  <si>
    <t>芋頭</t>
    <phoneticPr fontId="3" type="noConversion"/>
  </si>
  <si>
    <t>青豆仁</t>
    <phoneticPr fontId="3" type="noConversion"/>
  </si>
  <si>
    <t>白油麵</t>
    <phoneticPr fontId="3" type="noConversion"/>
  </si>
  <si>
    <t>水餃皮</t>
    <phoneticPr fontId="3" type="noConversion"/>
  </si>
  <si>
    <t>棕色麵線</t>
    <phoneticPr fontId="3" type="noConversion"/>
  </si>
  <si>
    <t>鴨丁CAS</t>
    <phoneticPr fontId="3" type="noConversion"/>
  </si>
  <si>
    <t>當歸</t>
    <phoneticPr fontId="3" type="noConversion"/>
  </si>
  <si>
    <t>薑片</t>
    <phoneticPr fontId="3" type="noConversion"/>
  </si>
  <si>
    <t>玉米條</t>
    <phoneticPr fontId="3" type="noConversion"/>
  </si>
  <si>
    <t>(廚房對切)</t>
    <phoneticPr fontId="3" type="noConversion"/>
  </si>
  <si>
    <t>青江菜</t>
    <phoneticPr fontId="3" type="noConversion"/>
  </si>
  <si>
    <t>16條</t>
    <phoneticPr fontId="3" type="noConversion"/>
  </si>
  <si>
    <t>奶皇包CAS</t>
    <phoneticPr fontId="3" type="noConversion"/>
  </si>
  <si>
    <t>優酪乳2L</t>
    <phoneticPr fontId="3" type="noConversion"/>
  </si>
  <si>
    <t>玉米脆片185G</t>
    <phoneticPr fontId="3" type="noConversion"/>
  </si>
  <si>
    <t>萬歲牌熟堅果</t>
    <phoneticPr fontId="3" type="noConversion"/>
  </si>
  <si>
    <t>小黃瓜</t>
  </si>
  <si>
    <t>豆干(非基改)</t>
  </si>
  <si>
    <t>小烏龍麵</t>
    <phoneticPr fontId="3" type="noConversion"/>
  </si>
  <si>
    <t>小白菜</t>
    <phoneticPr fontId="3" type="noConversion"/>
  </si>
  <si>
    <t>小木耳</t>
    <phoneticPr fontId="3" type="noConversion"/>
  </si>
  <si>
    <t>十穀米(先送)</t>
    <phoneticPr fontId="3" type="noConversion"/>
  </si>
  <si>
    <t>糯米(先送)</t>
    <phoneticPr fontId="3" type="noConversion"/>
  </si>
  <si>
    <t>花豆(先送)</t>
    <phoneticPr fontId="3" type="noConversion"/>
  </si>
  <si>
    <t>紅豆(台灣.先送)</t>
    <phoneticPr fontId="3" type="noConversion"/>
  </si>
  <si>
    <t>綠豆(台灣.先送)</t>
    <phoneticPr fontId="3" type="noConversion"/>
  </si>
  <si>
    <t>熟意麵</t>
    <phoneticPr fontId="3" type="noConversion"/>
  </si>
  <si>
    <t>麵粉</t>
    <phoneticPr fontId="3" type="noConversion"/>
  </si>
  <si>
    <t>統一肉鬆派司</t>
    <phoneticPr fontId="3" type="noConversion"/>
  </si>
  <si>
    <t>統一蜜雪蛋糕</t>
    <phoneticPr fontId="3" type="noConversion"/>
  </si>
  <si>
    <t>葡萄吐司+優酪乳</t>
    <phoneticPr fontId="8" type="noConversion"/>
  </si>
  <si>
    <t>葡萄吐司.優酪乳</t>
    <phoneticPr fontId="8" type="noConversion"/>
  </si>
  <si>
    <r>
      <t>絞肉.</t>
    </r>
    <r>
      <rPr>
        <sz val="12"/>
        <rFont val="標楷體"/>
        <family val="4"/>
        <charset val="136"/>
      </rPr>
      <t>鮑魚菇.高麗菜.綠花椰</t>
    </r>
    <phoneticPr fontId="8" type="noConversion"/>
  </si>
  <si>
    <t>咖哩燉飯</t>
    <phoneticPr fontId="8" type="noConversion"/>
  </si>
  <si>
    <t>鮭魚炒飯</t>
    <phoneticPr fontId="3" type="noConversion"/>
  </si>
  <si>
    <t>白米.鮭魚.洋蔥</t>
    <phoneticPr fontId="3" type="noConversion"/>
  </si>
  <si>
    <t>魚片鹹粥</t>
    <phoneticPr fontId="8" type="noConversion"/>
  </si>
  <si>
    <t>魚片.紅蘿蔔.高麗菜</t>
    <phoneticPr fontId="8" type="noConversion"/>
  </si>
  <si>
    <t>茶葉蛋+米漿</t>
    <phoneticPr fontId="8" type="noConversion"/>
  </si>
  <si>
    <t>洗選蛋.米漿</t>
    <phoneticPr fontId="8" type="noConversion"/>
  </si>
  <si>
    <t>長糯米.肉絲.香菇</t>
    <phoneticPr fontId="3" type="noConversion"/>
  </si>
  <si>
    <t>玉米片+腰果+低脂鮮奶</t>
    <phoneticPr fontId="8" type="noConversion"/>
  </si>
  <si>
    <t>玉米片腰果+低脂鮮奶</t>
    <phoneticPr fontId="8" type="noConversion"/>
  </si>
  <si>
    <t xml:space="preserve">意麵 洋蔥 絞肉.豆芽菜 </t>
    <phoneticPr fontId="8" type="noConversion"/>
  </si>
  <si>
    <t>乾拌意麵</t>
    <phoneticPr fontId="8" type="noConversion"/>
  </si>
  <si>
    <t>意麵.高麗菜.肉片</t>
    <phoneticPr fontId="3" type="noConversion"/>
  </si>
  <si>
    <t>鍋燒麵</t>
    <phoneticPr fontId="3" type="noConversion"/>
  </si>
  <si>
    <t>水餃皮.絞肉.洗選蛋</t>
    <phoneticPr fontId="8" type="noConversion"/>
  </si>
  <si>
    <t>香菇油飯</t>
    <phoneticPr fontId="3" type="noConversion"/>
  </si>
  <si>
    <t>六</t>
    <phoneticPr fontId="3" type="noConversion"/>
  </si>
  <si>
    <t>手工水餃+蛋花湯</t>
    <phoneticPr fontId="8" type="noConversion"/>
  </si>
  <si>
    <t>炒</t>
    <phoneticPr fontId="8" type="noConversion"/>
  </si>
  <si>
    <t>滷</t>
    <phoneticPr fontId="8" type="noConversion"/>
  </si>
  <si>
    <t>燒</t>
    <phoneticPr fontId="8" type="noConversion"/>
  </si>
  <si>
    <t>蒸</t>
    <phoneticPr fontId="8" type="noConversion"/>
  </si>
  <si>
    <t>燴</t>
    <phoneticPr fontId="8" type="noConversion"/>
  </si>
  <si>
    <t>水果</t>
    <phoneticPr fontId="8" type="noConversion"/>
  </si>
  <si>
    <t>優酪乳</t>
    <phoneticPr fontId="8" type="noConversion"/>
  </si>
  <si>
    <t>午點</t>
    <phoneticPr fontId="3" type="noConversion"/>
  </si>
  <si>
    <t>關東煮</t>
  </si>
  <si>
    <t>油豆腐丁.玉米.白蘿蔔</t>
  </si>
  <si>
    <t>香蕉</t>
  </si>
  <si>
    <t>蓮霧</t>
  </si>
  <si>
    <t>葡萄</t>
  </si>
  <si>
    <t>油豆腐丁(非基改)</t>
  </si>
  <si>
    <t>玉米條</t>
  </si>
  <si>
    <t>白蘿蔔</t>
  </si>
  <si>
    <t>洗選蛋CAS</t>
  </si>
  <si>
    <t>生香菇</t>
  </si>
  <si>
    <t>蛤蠣</t>
  </si>
  <si>
    <t>楊桃</t>
  </si>
  <si>
    <t>木瓜</t>
  </si>
  <si>
    <t>鳳梨</t>
  </si>
  <si>
    <t>波蜜小果汁</t>
    <phoneticPr fontId="3" type="noConversion"/>
  </si>
  <si>
    <t>菠蜜小果汁</t>
    <phoneticPr fontId="3" type="noConversion"/>
  </si>
  <si>
    <t>墨西哥特濃奶酥</t>
    <phoneticPr fontId="3" type="noConversion"/>
  </si>
  <si>
    <t>肉鬆派司</t>
    <phoneticPr fontId="3" type="noConversion"/>
  </si>
  <si>
    <t>草莓麵包</t>
    <phoneticPr fontId="3" type="noConversion"/>
  </si>
  <si>
    <t>愛心牛奶球</t>
    <phoneticPr fontId="3" type="noConversion"/>
  </si>
  <si>
    <t>1斤花袋</t>
    <phoneticPr fontId="3" type="noConversion"/>
  </si>
  <si>
    <t>加州葡萄小吐司</t>
    <phoneticPr fontId="3" type="noConversion"/>
  </si>
  <si>
    <t>(含午餐:27人+1檢+1備)</t>
    <phoneticPr fontId="3" type="noConversion"/>
  </si>
  <si>
    <t>校外教學-麵包餐教師</t>
    <phoneticPr fontId="3" type="noConversion"/>
  </si>
  <si>
    <t>麵包皆當天送</t>
    <phoneticPr fontId="3" type="noConversion"/>
  </si>
  <si>
    <t>半斤花袋</t>
    <phoneticPr fontId="3" type="noConversion"/>
  </si>
  <si>
    <t>5個</t>
    <phoneticPr fontId="3" type="noConversion"/>
  </si>
  <si>
    <t>兒童節放假</t>
    <phoneticPr fontId="3" type="noConversion"/>
  </si>
  <si>
    <t>清明節放假</t>
    <phoneticPr fontId="3" type="noConversion"/>
  </si>
  <si>
    <t>1盒</t>
    <phoneticPr fontId="3" type="noConversion"/>
  </si>
  <si>
    <t>統一</t>
    <phoneticPr fontId="3" type="noConversion"/>
  </si>
  <si>
    <t>106年4月份 楊梅國小附設幼兒園菜單</t>
    <phoneticPr fontId="4" type="noConversion"/>
  </si>
  <si>
    <t>燒</t>
    <phoneticPr fontId="8" type="noConversion"/>
  </si>
  <si>
    <t>炒</t>
    <phoneticPr fontId="8" type="noConversion"/>
  </si>
  <si>
    <t>燴</t>
    <phoneticPr fontId="8" type="noConversion"/>
  </si>
  <si>
    <t>水果</t>
    <phoneticPr fontId="8" type="noConversion"/>
  </si>
  <si>
    <t>鐵板油腐</t>
  </si>
  <si>
    <t>小米飯</t>
    <phoneticPr fontId="3" type="noConversion"/>
  </si>
  <si>
    <t>拌炒海帶絲</t>
  </si>
  <si>
    <t>珍寶素醬</t>
    <phoneticPr fontId="8" type="noConversion"/>
  </si>
  <si>
    <t>原味蒸蛋</t>
    <phoneticPr fontId="8" type="noConversion"/>
  </si>
  <si>
    <t>綠豆麥片湯</t>
    <phoneticPr fontId="8" type="noConversion"/>
  </si>
  <si>
    <t>豆乾丁.青豆仁.玉米.紅蘿蔔.刈薯.香菇</t>
    <phoneticPr fontId="8" type="noConversion"/>
  </si>
  <si>
    <t>洗選蛋</t>
    <phoneticPr fontId="8" type="noConversion"/>
  </si>
  <si>
    <t>綠豆.麥片</t>
    <phoneticPr fontId="8" type="noConversion"/>
  </si>
  <si>
    <t>咕咾干丁</t>
    <phoneticPr fontId="8" type="noConversion"/>
  </si>
  <si>
    <t>黃瓜鮮燴</t>
    <phoneticPr fontId="8" type="noConversion"/>
  </si>
  <si>
    <t>紫菜蛋花湯</t>
  </si>
  <si>
    <t>豆干丁.青椒.鳳梨</t>
    <phoneticPr fontId="8" type="noConversion"/>
  </si>
  <si>
    <t>黃瓜.菇.紅蘿蔔</t>
    <phoneticPr fontId="8" type="noConversion"/>
  </si>
  <si>
    <t>紫菜.洗選蛋</t>
  </si>
  <si>
    <t>泰式炒粄條</t>
    <phoneticPr fontId="8" type="noConversion"/>
  </si>
  <si>
    <t>檸檬豆包</t>
    <phoneticPr fontId="8" type="noConversion"/>
  </si>
  <si>
    <t>青木瓜湯</t>
    <phoneticPr fontId="8" type="noConversion"/>
  </si>
  <si>
    <t>板條.綠豆芽.洗選蛋.花生</t>
    <phoneticPr fontId="8" type="noConversion"/>
  </si>
  <si>
    <t>豆包.檸檬.薑絲.紅辣椒</t>
    <phoneticPr fontId="8" type="noConversion"/>
  </si>
  <si>
    <t>青木瓜</t>
    <phoneticPr fontId="8" type="noConversion"/>
  </si>
  <si>
    <t>馬鈴薯燉鮮蔬</t>
    <phoneticPr fontId="8" type="noConversion"/>
  </si>
  <si>
    <t>燉</t>
    <phoneticPr fontId="8" type="noConversion"/>
  </si>
  <si>
    <t>芹炒干絲</t>
  </si>
  <si>
    <t>蕃茄元氣湯</t>
  </si>
  <si>
    <t>馬鈴薯.蘿蔔.菇.玉米筍</t>
    <phoneticPr fontId="8" type="noConversion"/>
  </si>
  <si>
    <t>白乾絲.芹菜.紅蘿蔔</t>
  </si>
  <si>
    <t>大番茄.黃豆芽.大骨</t>
  </si>
  <si>
    <t>宮保豆腸</t>
    <phoneticPr fontId="8" type="noConversion"/>
  </si>
  <si>
    <t>養生南瓜</t>
    <phoneticPr fontId="8" type="noConversion"/>
  </si>
  <si>
    <t>田園蔬菜湯</t>
  </si>
  <si>
    <t>豆腸.小黃瓜.辣椒</t>
    <phoneticPr fontId="8" type="noConversion"/>
  </si>
  <si>
    <t>南瓜.熟腰果.葡萄乾</t>
    <phoneticPr fontId="8" type="noConversion"/>
  </si>
  <si>
    <t>西芹.高麗菜.紅蘿蔔</t>
    <phoneticPr fontId="8" type="noConversion"/>
  </si>
  <si>
    <t>醬爆茄螺</t>
    <phoneticPr fontId="8" type="noConversion"/>
  </si>
  <si>
    <t>紅蘿蔔炒蛋</t>
    <phoneticPr fontId="8" type="noConversion"/>
  </si>
  <si>
    <t>銀耳紅棗湯</t>
    <phoneticPr fontId="3" type="noConversion"/>
  </si>
  <si>
    <t>茄子.麵腸</t>
    <phoneticPr fontId="8" type="noConversion"/>
  </si>
  <si>
    <t>紅蘿蔔.洗選蛋</t>
    <phoneticPr fontId="8" type="noConversion"/>
  </si>
  <si>
    <t>紅棗.白木耳</t>
    <phoneticPr fontId="3" type="noConversion"/>
  </si>
  <si>
    <t>香滷油腐</t>
    <phoneticPr fontId="8" type="noConversion"/>
  </si>
  <si>
    <t>滷</t>
    <phoneticPr fontId="8" type="noConversion"/>
  </si>
  <si>
    <t>螞蟻上樹</t>
  </si>
  <si>
    <t>扁蒲湯</t>
    <phoneticPr fontId="8" type="noConversion"/>
  </si>
  <si>
    <t>手工油豆腐</t>
    <phoneticPr fontId="8" type="noConversion"/>
  </si>
  <si>
    <t>冬粉.高麗菜.紅蘿蔔</t>
    <phoneticPr fontId="3" type="noConversion"/>
  </si>
  <si>
    <t>扁蒲</t>
    <phoneticPr fontId="8" type="noConversion"/>
  </si>
  <si>
    <t>羅宋燴飯</t>
  </si>
  <si>
    <t>鮮炒雙花</t>
  </si>
  <si>
    <t>玉米蛋花湯</t>
    <phoneticPr fontId="8" type="noConversion"/>
  </si>
  <si>
    <t>馬鈴薯.番茄.西芹.紅蘿蔔.高麗菜</t>
    <phoneticPr fontId="8" type="noConversion"/>
  </si>
  <si>
    <t>青花.白花.紅蘿蔔</t>
  </si>
  <si>
    <t>玉米粒.洗選蛋</t>
    <phoneticPr fontId="8" type="noConversion"/>
  </si>
  <si>
    <t>豆鼓燒豆腐</t>
    <phoneticPr fontId="3" type="noConversion"/>
  </si>
  <si>
    <t>白菜滷</t>
    <phoneticPr fontId="8" type="noConversion"/>
  </si>
  <si>
    <t>蘿蔔湯</t>
    <phoneticPr fontId="8" type="noConversion"/>
  </si>
  <si>
    <t>豆鼓.豆腐</t>
    <phoneticPr fontId="3" type="noConversion"/>
  </si>
  <si>
    <t>大白菜.香菇絲.紅蘿蔔</t>
    <phoneticPr fontId="8" type="noConversion"/>
  </si>
  <si>
    <t>蘿蔔.芹菜</t>
    <phoneticPr fontId="8" type="noConversion"/>
  </si>
  <si>
    <t>糙米飯</t>
    <phoneticPr fontId="38" type="noConversion"/>
  </si>
  <si>
    <t>咖哩百頁</t>
    <phoneticPr fontId="3" type="noConversion"/>
  </si>
  <si>
    <t>田園四色</t>
    <phoneticPr fontId="8" type="noConversion"/>
  </si>
  <si>
    <t>百頁豆腐.馬鈴薯.紅蘿蔔</t>
    <phoneticPr fontId="3" type="noConversion"/>
  </si>
  <si>
    <t>玉米粒.三色丁.青蔥</t>
    <phoneticPr fontId="8" type="noConversion"/>
  </si>
  <si>
    <t>海芽.薑絲</t>
    <phoneticPr fontId="3" type="noConversion"/>
  </si>
  <si>
    <t>親職日</t>
    <phoneticPr fontId="8" type="noConversion"/>
  </si>
  <si>
    <t>炒米粉</t>
    <phoneticPr fontId="3" type="noConversion"/>
  </si>
  <si>
    <t>綜合滷味</t>
    <phoneticPr fontId="3" type="noConversion"/>
  </si>
  <si>
    <t>青菜</t>
    <phoneticPr fontId="8" type="noConversion"/>
  </si>
  <si>
    <t>冬瓜山粉圓</t>
    <phoneticPr fontId="8" type="noConversion"/>
  </si>
  <si>
    <t>米粉.高麗菜.紅蘿蔔絲.香菇絲</t>
    <phoneticPr fontId="8" type="noConversion"/>
  </si>
  <si>
    <t>黑豆干.海帶捲.薑絲</t>
    <phoneticPr fontId="8" type="noConversion"/>
  </si>
  <si>
    <t>冬瓜塊.山粉圓.二砂</t>
    <phoneticPr fontId="8" type="noConversion"/>
  </si>
  <si>
    <t>山藥排骨湯</t>
  </si>
  <si>
    <t>山藥.排骨丁.枸杞</t>
    <phoneticPr fontId="3" type="noConversion"/>
  </si>
  <si>
    <t>芋香排骨湯</t>
    <phoneticPr fontId="3" type="noConversion"/>
  </si>
  <si>
    <t>芋頭.排骨丁</t>
    <phoneticPr fontId="3" type="noConversion"/>
  </si>
  <si>
    <t>奶皇包+決明子茶</t>
    <phoneticPr fontId="8" type="noConversion"/>
  </si>
  <si>
    <t>奶皇包.決明子</t>
    <phoneticPr fontId="3" type="noConversion"/>
  </si>
  <si>
    <t>牛蒡排骨湯</t>
    <phoneticPr fontId="3" type="noConversion"/>
  </si>
  <si>
    <t>牛蒡.排骨丁.紅蘿蔔</t>
    <phoneticPr fontId="3" type="noConversion"/>
  </si>
  <si>
    <t>義大利麵</t>
    <phoneticPr fontId="8" type="noConversion"/>
  </si>
  <si>
    <t>義大利麵.洋蔥.絞肉.蕃茄</t>
    <phoneticPr fontId="8" type="noConversion"/>
  </si>
  <si>
    <t>玉米段+鮮菇湯</t>
    <phoneticPr fontId="3" type="noConversion"/>
  </si>
  <si>
    <t>玉米段.菇.蘿蔔</t>
    <phoneticPr fontId="3" type="noConversion"/>
  </si>
  <si>
    <t>不用點心</t>
    <phoneticPr fontId="3" type="noConversion"/>
  </si>
  <si>
    <t>韭香米粉湯</t>
    <phoneticPr fontId="3" type="noConversion"/>
  </si>
  <si>
    <t>雞絲湯麵</t>
  </si>
  <si>
    <t>雞絲麵.油菜.金針菇</t>
  </si>
  <si>
    <t>高麗菜包+蔬菜湯</t>
    <phoneticPr fontId="3" type="noConversion"/>
  </si>
  <si>
    <t>高麗菜包.青菜</t>
    <phoneticPr fontId="3" type="noConversion"/>
  </si>
  <si>
    <t>校外教學-不用點心</t>
    <phoneticPr fontId="3" type="noConversion"/>
  </si>
  <si>
    <t>麵包餐(午餐+一餐點心)</t>
    <phoneticPr fontId="3" type="noConversion"/>
  </si>
  <si>
    <t>麵疙瘩湯</t>
    <phoneticPr fontId="3" type="noConversion"/>
  </si>
  <si>
    <t>麵疙瘩.青菜.肉片</t>
    <phoneticPr fontId="3" type="noConversion"/>
  </si>
  <si>
    <t>味噌蔬菜拉麵</t>
    <phoneticPr fontId="8" type="noConversion"/>
  </si>
  <si>
    <t>煮</t>
    <phoneticPr fontId="8" type="noConversion"/>
  </si>
  <si>
    <t>照燒雞丁</t>
    <phoneticPr fontId="8" type="noConversion"/>
  </si>
  <si>
    <t>燒</t>
    <phoneticPr fontId="8" type="noConversion"/>
  </si>
  <si>
    <t>饅頭</t>
    <phoneticPr fontId="8" type="noConversion"/>
  </si>
  <si>
    <t>拉麵.時蔬.紅蘿蔔.肉絲.味噌</t>
    <phoneticPr fontId="8" type="noConversion"/>
  </si>
  <si>
    <t>雞丁.馬鈴薯</t>
    <phoneticPr fontId="8" type="noConversion"/>
  </si>
  <si>
    <t>饅頭40G*1</t>
    <phoneticPr fontId="8" type="noConversion"/>
  </si>
  <si>
    <t>紅燒魚丁</t>
    <phoneticPr fontId="8" type="noConversion"/>
  </si>
  <si>
    <t>炒</t>
    <phoneticPr fontId="8" type="noConversion"/>
  </si>
  <si>
    <t>有機蔬菜</t>
    <phoneticPr fontId="8" type="noConversion"/>
  </si>
  <si>
    <t>絲瓜粉絲湯</t>
    <phoneticPr fontId="8" type="noConversion"/>
  </si>
  <si>
    <t>鮮奶</t>
    <phoneticPr fontId="8" type="noConversion"/>
  </si>
  <si>
    <t>魚丁.洋蔥.紅蘿蔔.青椒</t>
    <phoneticPr fontId="8" type="noConversion"/>
  </si>
  <si>
    <t>玉米粒.芋頭.紅蘿蔔.青豆仁</t>
    <phoneticPr fontId="8" type="noConversion"/>
  </si>
  <si>
    <t>絲瓜.冬粉.大骨</t>
    <phoneticPr fontId="8" type="noConversion"/>
  </si>
  <si>
    <t>冬瓜燒肉</t>
    <phoneticPr fontId="8" type="noConversion"/>
  </si>
  <si>
    <t>燴</t>
    <phoneticPr fontId="8" type="noConversion"/>
  </si>
  <si>
    <t>結頭大骨湯</t>
  </si>
  <si>
    <t>水果</t>
    <phoneticPr fontId="8" type="noConversion"/>
  </si>
  <si>
    <t>肉丁.冬瓜.薑片</t>
    <phoneticPr fontId="8" type="noConversion"/>
  </si>
  <si>
    <t>豆腐.絞肉</t>
  </si>
  <si>
    <t>結頭菜.大骨</t>
  </si>
  <si>
    <t>蕃茄炒蛋</t>
    <phoneticPr fontId="8" type="noConversion"/>
  </si>
  <si>
    <t>紫米紅豆湯</t>
    <phoneticPr fontId="8" type="noConversion"/>
  </si>
  <si>
    <t>油豆腐.木耳.洋蔥</t>
  </si>
  <si>
    <t>蕃茄.洗選蛋</t>
    <phoneticPr fontId="8" type="noConversion"/>
  </si>
  <si>
    <t>紅豆.紫米</t>
    <phoneticPr fontId="8" type="noConversion"/>
  </si>
  <si>
    <t>蜜汁雞丁</t>
    <phoneticPr fontId="8" type="noConversion"/>
  </si>
  <si>
    <t>開陽蒲瓜</t>
    <phoneticPr fontId="8" type="noConversion"/>
  </si>
  <si>
    <t>海帶黃芽湯</t>
    <phoneticPr fontId="8" type="noConversion"/>
  </si>
  <si>
    <t>雞丁.地瓜.白芝麻</t>
    <phoneticPr fontId="8" type="noConversion"/>
  </si>
  <si>
    <t>扁蒲.蝦米</t>
    <phoneticPr fontId="8" type="noConversion"/>
  </si>
  <si>
    <t>海帶芽.黃豆芽</t>
    <phoneticPr fontId="8" type="noConversion"/>
  </si>
  <si>
    <t>南瓜豬肉燉飯</t>
    <phoneticPr fontId="8" type="noConversion"/>
  </si>
  <si>
    <t>燉</t>
    <phoneticPr fontId="8" type="noConversion"/>
  </si>
  <si>
    <t>芹香雞丁</t>
    <phoneticPr fontId="8" type="noConversion"/>
  </si>
  <si>
    <t>玉米濃湯</t>
    <phoneticPr fontId="8" type="noConversion"/>
  </si>
  <si>
    <t>南瓜.肉片.洋蔥.紅蘿蔔.青花菜</t>
  </si>
  <si>
    <t>西芹.雞丁</t>
    <phoneticPr fontId="8" type="noConversion"/>
  </si>
  <si>
    <t>玉米粒.馬鈴薯.洋蔥</t>
    <phoneticPr fontId="8" type="noConversion"/>
  </si>
  <si>
    <t>豆醬燒魚</t>
    <phoneticPr fontId="8" type="noConversion"/>
  </si>
  <si>
    <t>芹香蘿蔔湯</t>
    <phoneticPr fontId="8" type="noConversion"/>
  </si>
  <si>
    <t>魚片.青蔥</t>
    <phoneticPr fontId="8" type="noConversion"/>
  </si>
  <si>
    <t>海帶絲.紅蘿蔔.薑絲</t>
    <phoneticPr fontId="8" type="noConversion"/>
  </si>
  <si>
    <t>鹹水雞</t>
  </si>
  <si>
    <t>蔬菜寬粉</t>
    <phoneticPr fontId="8" type="noConversion"/>
  </si>
  <si>
    <t>酸辣湯</t>
    <phoneticPr fontId="8" type="noConversion"/>
  </si>
  <si>
    <t>雞丁.青花菜.紅蘿蔔.小黃瓜.蓮藕</t>
    <phoneticPr fontId="8" type="noConversion"/>
  </si>
  <si>
    <t>寬粉.高麗菜.紅蘿蔔</t>
    <phoneticPr fontId="8" type="noConversion"/>
  </si>
  <si>
    <t>豆腐.蛋.木耳.紅蘿蔔</t>
    <phoneticPr fontId="8" type="noConversion"/>
  </si>
  <si>
    <t>芹菜.蘿蔔</t>
    <phoneticPr fontId="8" type="noConversion"/>
  </si>
  <si>
    <t xml:space="preserve">芝麻包+鮮奶 </t>
    <phoneticPr fontId="3" type="noConversion"/>
  </si>
  <si>
    <t>芝麻包.鮮奶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</si>
</sst>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-;\-* #,##0.00_-;_-* &quot;-&quot;??_-;_-@_-"/>
    <numFmt numFmtId="176" formatCode="m/d;@"/>
    <numFmt numFmtId="177" formatCode="[$NT$-404]#,##0.00;[Red]\-[$NT$-404]#,##0.00"/>
    <numFmt numFmtId="178" formatCode="m&quot;月&quot;d&quot;日&quot;\(&quot;一&quot;\)"/>
    <numFmt numFmtId="179" formatCode="m&quot;月&quot;d&quot;日(二)&quot;"/>
    <numFmt numFmtId="180" formatCode="m&quot;月&quot;d&quot;日(三)&quot;"/>
    <numFmt numFmtId="181" formatCode="m&quot;月&quot;d&quot;日(四)&quot;"/>
    <numFmt numFmtId="182" formatCode="m&quot;月&quot;d&quot;日(五)&quot;"/>
    <numFmt numFmtId="183" formatCode="#,###&quot;人&quot;"/>
    <numFmt numFmtId="184" formatCode="####0.0&quot;kg&quot;"/>
    <numFmt numFmtId="185" formatCode="0_ "/>
    <numFmt numFmtId="186" formatCode="0_);[Red]\(0\)"/>
    <numFmt numFmtId="187" formatCode="m&quot;月&quot;d&quot;日(六)&quot;"/>
    <numFmt numFmtId="188" formatCode="0.0"/>
    <numFmt numFmtId="189" formatCode="#,###&quot;個&quot;"/>
    <numFmt numFmtId="190" formatCode="#,###&quot;包&quot;"/>
    <numFmt numFmtId="191" formatCode="#,###&quot;兩&quot;"/>
    <numFmt numFmtId="192" formatCode="#,###&quot;盒&quot;"/>
    <numFmt numFmtId="193" formatCode="m&quot;月&quot;d&quot;日&quot;"/>
    <numFmt numFmtId="194" formatCode="#,###&quot;瓶&quot;"/>
    <numFmt numFmtId="195" formatCode="#,###&quot;片&quot;"/>
    <numFmt numFmtId="196" formatCode="#,###&quot;粒&quot;"/>
    <numFmt numFmtId="197" formatCode="#,###&quot;份&quot;"/>
  </numFmts>
  <fonts count="50"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b/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Microsoft YaHei"/>
      <family val="2"/>
      <charset val="136"/>
    </font>
    <font>
      <sz val="12"/>
      <color indexed="8"/>
      <name val="Microsoft YaHei"/>
      <family val="2"/>
      <charset val="136"/>
    </font>
    <font>
      <sz val="12"/>
      <name val="標楷體"/>
      <family val="4"/>
      <charset val="136"/>
    </font>
    <font>
      <sz val="12"/>
      <name val="Arial"/>
      <family val="2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i/>
      <sz val="1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新細明體"/>
      <family val="1"/>
      <charset val="136"/>
    </font>
    <font>
      <b/>
      <sz val="24"/>
      <name val="標楷體"/>
      <family val="4"/>
      <charset val="136"/>
    </font>
    <font>
      <b/>
      <sz val="17"/>
      <name val="標楷體"/>
      <family val="4"/>
      <charset val="136"/>
    </font>
    <font>
      <b/>
      <sz val="22"/>
      <name val="標楷體"/>
      <family val="4"/>
      <charset val="136"/>
    </font>
    <font>
      <sz val="22"/>
      <name val="標楷體"/>
      <family val="4"/>
      <charset val="136"/>
    </font>
    <font>
      <sz val="20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indexed="8"/>
      <name val="標楷體"/>
      <family val="4"/>
      <charset val="136"/>
    </font>
    <font>
      <sz val="14"/>
      <name val="標楷體"/>
      <family val="4"/>
      <charset val="136"/>
    </font>
    <font>
      <sz val="14"/>
      <name val="Arial"/>
      <family val="2"/>
    </font>
    <font>
      <b/>
      <sz val="11"/>
      <name val="標楷體"/>
      <family val="4"/>
      <charset val="136"/>
    </font>
    <font>
      <sz val="11"/>
      <name val="Arial"/>
      <family val="2"/>
    </font>
    <font>
      <sz val="1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1"/>
      <color theme="1"/>
      <name val="Arial"/>
      <family val="2"/>
    </font>
    <font>
      <sz val="8"/>
      <name val="標楷體"/>
      <family val="4"/>
      <charset val="136"/>
    </font>
    <font>
      <sz val="12"/>
      <color theme="1"/>
      <name val="標楷體"/>
      <family val="4"/>
      <charset val="136"/>
    </font>
    <font>
      <sz val="22"/>
      <color rgb="FFFF0000"/>
      <name val="標楷體"/>
      <family val="4"/>
      <charset val="136"/>
    </font>
    <font>
      <sz val="10"/>
      <color theme="0"/>
      <name val="Arial"/>
      <family val="2"/>
    </font>
    <font>
      <sz val="12"/>
      <color indexed="8"/>
      <name val="標楷體"/>
      <family val="4"/>
      <charset val="136"/>
    </font>
    <font>
      <sz val="9"/>
      <name val="Microsoft YaHei"/>
      <family val="2"/>
    </font>
    <font>
      <sz val="12"/>
      <color indexed="8"/>
      <name val="Microsoft YaHei"/>
      <family val="2"/>
    </font>
    <font>
      <sz val="18"/>
      <name val="標楷體"/>
      <family val="4"/>
      <charset val="136"/>
    </font>
    <font>
      <b/>
      <sz val="20"/>
      <name val="標楷體"/>
      <family val="4"/>
      <charset val="136"/>
    </font>
    <font>
      <b/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Arial"/>
      <family val="2"/>
    </font>
    <font>
      <sz val="16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indexed="43"/>
        <bgColor theme="0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0" borderId="0" applyBorder="0" applyProtection="0">
      <alignment vertical="center"/>
    </xf>
    <xf numFmtId="0" fontId="5" fillId="0" borderId="0">
      <alignment vertical="center"/>
    </xf>
    <xf numFmtId="0" fontId="11" fillId="0" borderId="0" applyNumberFormat="0" applyBorder="0" applyProtection="0">
      <alignment horizontal="center" vertical="center"/>
    </xf>
    <xf numFmtId="0" fontId="11" fillId="0" borderId="0" applyNumberFormat="0" applyBorder="0" applyProtection="0">
      <alignment horizontal="center" vertical="center" textRotation="90"/>
    </xf>
    <xf numFmtId="0" fontId="12" fillId="0" borderId="0" applyNumberFormat="0" applyBorder="0" applyProtection="0">
      <alignment vertical="center"/>
    </xf>
    <xf numFmtId="177" fontId="12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3" fillId="0" borderId="0"/>
    <xf numFmtId="0" fontId="5" fillId="0" borderId="0">
      <alignment vertical="center"/>
    </xf>
    <xf numFmtId="0" fontId="13" fillId="0" borderId="0"/>
    <xf numFmtId="0" fontId="13" fillId="0" borderId="0"/>
    <xf numFmtId="0" fontId="5" fillId="0" borderId="0">
      <alignment vertical="center"/>
    </xf>
    <xf numFmtId="0" fontId="13" fillId="0" borderId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3" fillId="0" borderId="0"/>
    <xf numFmtId="0" fontId="13" fillId="0" borderId="0"/>
    <xf numFmtId="0" fontId="39" fillId="0" borderId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</cellStyleXfs>
  <cellXfs count="402">
    <xf numFmtId="0" fontId="0" fillId="0" borderId="0" xfId="0">
      <alignment vertical="center"/>
    </xf>
    <xf numFmtId="0" fontId="6" fillId="2" borderId="0" xfId="1" applyFont="1" applyFill="1" applyBorder="1" applyAlignment="1" applyProtection="1">
      <alignment vertical="center" shrinkToFit="1"/>
    </xf>
    <xf numFmtId="0" fontId="9" fillId="2" borderId="0" xfId="1" applyFont="1" applyFill="1" applyBorder="1" applyAlignment="1" applyProtection="1">
      <alignment horizontal="center" vertical="center" shrinkToFit="1"/>
    </xf>
    <xf numFmtId="0" fontId="17" fillId="2" borderId="6" xfId="17" applyFont="1" applyFill="1" applyBorder="1" applyAlignment="1">
      <alignment shrinkToFit="1"/>
    </xf>
    <xf numFmtId="0" fontId="17" fillId="2" borderId="6" xfId="0" applyFont="1" applyFill="1" applyBorder="1" applyAlignment="1">
      <alignment shrinkToFit="1"/>
    </xf>
    <xf numFmtId="185" fontId="17" fillId="2" borderId="6" xfId="0" applyNumberFormat="1" applyFont="1" applyFill="1" applyBorder="1" applyAlignment="1">
      <alignment shrinkToFit="1"/>
    </xf>
    <xf numFmtId="0" fontId="18" fillId="2" borderId="6" xfId="0" applyFont="1" applyFill="1" applyBorder="1" applyAlignment="1">
      <alignment shrinkToFit="1"/>
    </xf>
    <xf numFmtId="0" fontId="6" fillId="2" borderId="0" xfId="1" applyFont="1" applyFill="1" applyBorder="1" applyAlignment="1" applyProtection="1">
      <alignment horizontal="left" vertical="center" shrinkToFit="1"/>
    </xf>
    <xf numFmtId="0" fontId="6" fillId="2" borderId="0" xfId="1" quotePrefix="1" applyFont="1" applyFill="1" applyBorder="1" applyAlignment="1" applyProtection="1">
      <alignment vertical="center" shrinkToFit="1"/>
    </xf>
    <xf numFmtId="0" fontId="19" fillId="0" borderId="0" xfId="2" applyFont="1" applyAlignment="1">
      <alignment vertical="center"/>
    </xf>
    <xf numFmtId="186" fontId="19" fillId="0" borderId="0" xfId="2" applyNumberFormat="1" applyFont="1" applyAlignment="1">
      <alignment vertical="center"/>
    </xf>
    <xf numFmtId="0" fontId="19" fillId="0" borderId="0" xfId="2" applyFont="1" applyAlignment="1">
      <alignment vertical="center" shrinkToFit="1"/>
    </xf>
    <xf numFmtId="0" fontId="19" fillId="0" borderId="0" xfId="2" applyFont="1" applyAlignment="1">
      <alignment horizontal="center" vertical="center" shrinkToFit="1"/>
    </xf>
    <xf numFmtId="0" fontId="19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186" fontId="20" fillId="0" borderId="0" xfId="2" applyNumberFormat="1" applyFont="1" applyAlignment="1">
      <alignment vertical="center"/>
    </xf>
    <xf numFmtId="0" fontId="20" fillId="0" borderId="0" xfId="2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13" fillId="0" borderId="0" xfId="2" applyFont="1" applyAlignment="1"/>
    <xf numFmtId="0" fontId="7" fillId="0" borderId="0" xfId="2" applyFont="1" applyFill="1" applyAlignment="1">
      <alignment vertical="center"/>
    </xf>
    <xf numFmtId="186" fontId="21" fillId="0" borderId="0" xfId="7" applyNumberFormat="1" applyFont="1" applyFill="1" applyBorder="1">
      <alignment vertical="center"/>
    </xf>
    <xf numFmtId="0" fontId="21" fillId="0" borderId="0" xfId="7" applyFont="1" applyFill="1">
      <alignment vertical="center"/>
    </xf>
    <xf numFmtId="0" fontId="21" fillId="0" borderId="0" xfId="7" applyFont="1" applyFill="1" applyAlignment="1">
      <alignment vertical="center" shrinkToFit="1"/>
    </xf>
    <xf numFmtId="0" fontId="21" fillId="0" borderId="0" xfId="2" applyFont="1" applyFill="1" applyAlignment="1">
      <alignment vertical="center" shrinkToFit="1"/>
    </xf>
    <xf numFmtId="0" fontId="21" fillId="0" borderId="0" xfId="2" applyFont="1" applyFill="1" applyAlignment="1">
      <alignment horizontal="center" vertical="center" shrinkToFit="1"/>
    </xf>
    <xf numFmtId="0" fontId="21" fillId="0" borderId="0" xfId="7" applyFont="1" applyFill="1" applyAlignment="1">
      <alignment horizontal="left" vertical="center"/>
    </xf>
    <xf numFmtId="0" fontId="6" fillId="0" borderId="0" xfId="1" applyFont="1" applyFill="1" applyBorder="1" applyAlignment="1" applyProtection="1">
      <alignment vertical="center" shrinkToFit="1"/>
    </xf>
    <xf numFmtId="0" fontId="6" fillId="2" borderId="0" xfId="2" applyFont="1" applyFill="1" applyAlignment="1">
      <alignment vertical="center" shrinkToFit="1"/>
    </xf>
    <xf numFmtId="0" fontId="6" fillId="2" borderId="16" xfId="11" applyFont="1" applyFill="1" applyBorder="1" applyAlignment="1">
      <alignment vertical="center" shrinkToFit="1"/>
    </xf>
    <xf numFmtId="176" fontId="6" fillId="2" borderId="12" xfId="11" applyNumberFormat="1" applyFont="1" applyFill="1" applyBorder="1" applyAlignment="1">
      <alignment horizontal="center" vertical="center" wrapText="1"/>
    </xf>
    <xf numFmtId="0" fontId="9" fillId="2" borderId="11" xfId="11" applyFont="1" applyFill="1" applyBorder="1" applyAlignment="1">
      <alignment vertical="center" shrinkToFit="1"/>
    </xf>
    <xf numFmtId="176" fontId="23" fillId="2" borderId="10" xfId="11" applyNumberFormat="1" applyFont="1" applyFill="1" applyBorder="1" applyAlignment="1">
      <alignment horizontal="center" vertical="center" wrapText="1"/>
    </xf>
    <xf numFmtId="0" fontId="6" fillId="2" borderId="15" xfId="11" applyFont="1" applyFill="1" applyBorder="1" applyAlignment="1">
      <alignment vertical="center" shrinkToFit="1"/>
    </xf>
    <xf numFmtId="176" fontId="6" fillId="2" borderId="8" xfId="11" applyNumberFormat="1" applyFont="1" applyFill="1" applyBorder="1" applyAlignment="1">
      <alignment horizontal="center" vertical="top" wrapText="1"/>
    </xf>
    <xf numFmtId="0" fontId="6" fillId="2" borderId="9" xfId="11" applyFont="1" applyFill="1" applyBorder="1" applyAlignment="1">
      <alignment vertical="center" shrinkToFit="1"/>
    </xf>
    <xf numFmtId="0" fontId="6" fillId="2" borderId="0" xfId="2" applyFont="1" applyFill="1" applyBorder="1" applyAlignment="1">
      <alignment vertical="center" shrinkToFit="1"/>
    </xf>
    <xf numFmtId="176" fontId="23" fillId="2" borderId="14" xfId="11" applyNumberFormat="1" applyFont="1" applyFill="1" applyBorder="1" applyAlignment="1">
      <alignment horizontal="center" vertical="center" wrapText="1"/>
    </xf>
    <xf numFmtId="0" fontId="9" fillId="2" borderId="0" xfId="1" applyFont="1" applyFill="1" applyBorder="1" applyAlignment="1" applyProtection="1">
      <alignment vertical="center" shrinkToFit="1"/>
    </xf>
    <xf numFmtId="176" fontId="23" fillId="2" borderId="2" xfId="11" applyNumberFormat="1" applyFont="1" applyFill="1" applyBorder="1" applyAlignment="1">
      <alignment horizontal="center" vertical="center" wrapText="1"/>
    </xf>
    <xf numFmtId="176" fontId="6" fillId="2" borderId="0" xfId="1" applyNumberFormat="1" applyFont="1" applyFill="1" applyBorder="1" applyAlignment="1" applyProtection="1">
      <alignment horizontal="left" vertical="center" shrinkToFit="1"/>
    </xf>
    <xf numFmtId="0" fontId="6" fillId="0" borderId="0" xfId="2" applyFont="1" applyFill="1" applyAlignment="1">
      <alignment vertical="center" shrinkToFit="1"/>
    </xf>
    <xf numFmtId="0" fontId="22" fillId="2" borderId="26" xfId="11" applyFont="1" applyFill="1" applyBorder="1" applyAlignment="1">
      <alignment horizontal="center" vertical="center" wrapText="1"/>
    </xf>
    <xf numFmtId="0" fontId="22" fillId="2" borderId="27" xfId="11" applyFont="1" applyFill="1" applyBorder="1" applyAlignment="1">
      <alignment horizontal="center" vertical="center" wrapText="1"/>
    </xf>
    <xf numFmtId="0" fontId="22" fillId="2" borderId="28" xfId="11" applyFont="1" applyFill="1" applyBorder="1" applyAlignment="1">
      <alignment horizontal="center" vertical="center" wrapText="1"/>
    </xf>
    <xf numFmtId="0" fontId="21" fillId="0" borderId="0" xfId="2" applyFont="1" applyFill="1" applyAlignment="1">
      <alignment horizontal="center" vertical="center"/>
    </xf>
    <xf numFmtId="0" fontId="21" fillId="2" borderId="0" xfId="1" applyFont="1" applyFill="1" applyBorder="1" applyAlignment="1" applyProtection="1">
      <alignment horizontal="center" vertical="center" shrinkToFit="1"/>
    </xf>
    <xf numFmtId="0" fontId="9" fillId="0" borderId="0" xfId="2" applyFont="1" applyFill="1" applyAlignment="1">
      <alignment vertical="center" shrinkToFit="1"/>
    </xf>
    <xf numFmtId="0" fontId="6" fillId="0" borderId="9" xfId="11" applyFont="1" applyFill="1" applyBorder="1" applyAlignment="1">
      <alignment vertical="center" shrinkToFit="1"/>
    </xf>
    <xf numFmtId="0" fontId="9" fillId="0" borderId="11" xfId="11" applyFont="1" applyFill="1" applyBorder="1" applyAlignment="1">
      <alignment vertical="center" shrinkToFit="1"/>
    </xf>
    <xf numFmtId="0" fontId="6" fillId="0" borderId="15" xfId="11" applyFont="1" applyFill="1" applyBorder="1" applyAlignment="1">
      <alignment vertical="center" shrinkToFit="1"/>
    </xf>
    <xf numFmtId="0" fontId="6" fillId="0" borderId="29" xfId="1" applyFont="1" applyFill="1" applyBorder="1" applyAlignment="1" applyProtection="1">
      <alignment horizontal="center" vertical="center" shrinkToFit="1"/>
    </xf>
    <xf numFmtId="0" fontId="2" fillId="2" borderId="5" xfId="1" applyFont="1" applyFill="1" applyBorder="1" applyAlignment="1" applyProtection="1">
      <alignment vertical="center" shrinkToFit="1"/>
    </xf>
    <xf numFmtId="0" fontId="28" fillId="2" borderId="9" xfId="1" applyFont="1" applyFill="1" applyBorder="1" applyAlignment="1" applyProtection="1">
      <alignment vertical="center" shrinkToFit="1"/>
    </xf>
    <xf numFmtId="0" fontId="2" fillId="2" borderId="11" xfId="1" applyFont="1" applyFill="1" applyBorder="1" applyAlignment="1" applyProtection="1">
      <alignment vertical="center" shrinkToFit="1"/>
    </xf>
    <xf numFmtId="0" fontId="30" fillId="2" borderId="11" xfId="1" applyFont="1" applyFill="1" applyBorder="1" applyAlignment="1" applyProtection="1">
      <alignment vertical="center" shrinkToFit="1"/>
    </xf>
    <xf numFmtId="0" fontId="29" fillId="2" borderId="9" xfId="1" applyFont="1" applyFill="1" applyBorder="1" applyAlignment="1" applyProtection="1">
      <alignment vertical="center" shrinkToFit="1"/>
    </xf>
    <xf numFmtId="0" fontId="31" fillId="2" borderId="9" xfId="1" applyFont="1" applyFill="1" applyBorder="1" applyAlignment="1" applyProtection="1">
      <alignment vertical="center" shrinkToFit="1"/>
    </xf>
    <xf numFmtId="0" fontId="2" fillId="2" borderId="15" xfId="1" applyFont="1" applyFill="1" applyBorder="1" applyAlignment="1" applyProtection="1">
      <alignment vertical="center" shrinkToFit="1"/>
    </xf>
    <xf numFmtId="0" fontId="29" fillId="2" borderId="16" xfId="1" applyFont="1" applyFill="1" applyBorder="1" applyAlignment="1" applyProtection="1">
      <alignment vertical="center" shrinkToFit="1"/>
    </xf>
    <xf numFmtId="0" fontId="9" fillId="2" borderId="15" xfId="11" applyFont="1" applyFill="1" applyBorder="1" applyAlignment="1">
      <alignment vertical="center" shrinkToFit="1"/>
    </xf>
    <xf numFmtId="0" fontId="6" fillId="0" borderId="32" xfId="1" applyFont="1" applyFill="1" applyBorder="1" applyAlignment="1" applyProtection="1">
      <alignment horizontal="center" vertical="center" shrinkToFit="1"/>
    </xf>
    <xf numFmtId="0" fontId="21" fillId="0" borderId="27" xfId="11" applyFont="1" applyFill="1" applyBorder="1" applyAlignment="1" applyProtection="1">
      <alignment horizontal="center" vertical="center" shrinkToFit="1"/>
    </xf>
    <xf numFmtId="0" fontId="6" fillId="0" borderId="33" xfId="1" applyFont="1" applyFill="1" applyBorder="1" applyAlignment="1" applyProtection="1">
      <alignment horizontal="center" vertical="center" shrinkToFit="1"/>
    </xf>
    <xf numFmtId="0" fontId="9" fillId="0" borderId="0" xfId="11" applyFont="1" applyFill="1" applyBorder="1" applyAlignment="1">
      <alignment vertical="center" shrinkToFit="1"/>
    </xf>
    <xf numFmtId="0" fontId="6" fillId="0" borderId="0" xfId="11" applyFont="1" applyFill="1" applyBorder="1" applyAlignment="1">
      <alignment vertical="center" shrinkToFit="1"/>
    </xf>
    <xf numFmtId="184" fontId="17" fillId="2" borderId="0" xfId="0" applyNumberFormat="1" applyFont="1" applyFill="1" applyBorder="1" applyAlignment="1">
      <alignment horizontal="center" shrinkToFit="1"/>
    </xf>
    <xf numFmtId="0" fontId="17" fillId="2" borderId="0" xfId="0" applyFont="1" applyFill="1" applyBorder="1" applyAlignment="1">
      <alignment horizontal="center" shrinkToFit="1"/>
    </xf>
    <xf numFmtId="0" fontId="9" fillId="2" borderId="0" xfId="11" applyFont="1" applyFill="1" applyBorder="1" applyAlignment="1">
      <alignment vertical="center" shrinkToFit="1"/>
    </xf>
    <xf numFmtId="0" fontId="6" fillId="2" borderId="0" xfId="11" applyFont="1" applyFill="1" applyBorder="1" applyAlignment="1">
      <alignment vertical="center" shrinkToFit="1"/>
    </xf>
    <xf numFmtId="0" fontId="9" fillId="0" borderId="15" xfId="11" applyFont="1" applyFill="1" applyBorder="1" applyAlignment="1">
      <alignment vertical="center" shrinkToFit="1"/>
    </xf>
    <xf numFmtId="0" fontId="17" fillId="0" borderId="6" xfId="0" applyFont="1" applyFill="1" applyBorder="1" applyAlignment="1">
      <alignment horizontal="center" shrinkToFit="1"/>
    </xf>
    <xf numFmtId="0" fontId="2" fillId="2" borderId="0" xfId="1" applyFont="1" applyFill="1" applyBorder="1" applyAlignment="1" applyProtection="1">
      <alignment vertical="center" shrinkToFit="1"/>
    </xf>
    <xf numFmtId="0" fontId="29" fillId="2" borderId="0" xfId="1" applyFont="1" applyFill="1" applyBorder="1" applyAlignment="1" applyProtection="1">
      <alignment vertical="center" shrinkToFit="1"/>
    </xf>
    <xf numFmtId="176" fontId="6" fillId="0" borderId="35" xfId="1" applyNumberFormat="1" applyFont="1" applyFill="1" applyBorder="1" applyAlignment="1" applyProtection="1">
      <alignment horizontal="center" vertical="center" shrinkToFit="1"/>
    </xf>
    <xf numFmtId="176" fontId="6" fillId="0" borderId="36" xfId="1" applyNumberFormat="1" applyFont="1" applyFill="1" applyBorder="1" applyAlignment="1" applyProtection="1">
      <alignment horizontal="center" vertical="center" shrinkToFit="1"/>
    </xf>
    <xf numFmtId="0" fontId="6" fillId="0" borderId="4" xfId="0" applyFont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shrinkToFit="1"/>
    </xf>
    <xf numFmtId="0" fontId="6" fillId="0" borderId="6" xfId="0" applyFont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shrinkToFit="1"/>
    </xf>
    <xf numFmtId="0" fontId="6" fillId="0" borderId="17" xfId="0" applyFont="1" applyBorder="1" applyAlignment="1">
      <alignment horizontal="center" vertical="center" wrapText="1"/>
    </xf>
    <xf numFmtId="0" fontId="6" fillId="2" borderId="17" xfId="2" applyNumberFormat="1" applyFont="1" applyFill="1" applyBorder="1" applyAlignment="1">
      <alignment horizontal="center" shrinkToFit="1"/>
    </xf>
    <xf numFmtId="0" fontId="19" fillId="0" borderId="11" xfId="19" applyFont="1" applyFill="1" applyBorder="1" applyAlignment="1">
      <alignment vertical="center" shrinkToFit="1"/>
    </xf>
    <xf numFmtId="0" fontId="19" fillId="0" borderId="11" xfId="1" applyFont="1" applyFill="1" applyBorder="1" applyAlignment="1" applyProtection="1">
      <alignment vertical="center" shrinkToFit="1"/>
    </xf>
    <xf numFmtId="0" fontId="19" fillId="0" borderId="15" xfId="1" applyFont="1" applyFill="1" applyBorder="1" applyAlignment="1" applyProtection="1">
      <alignment vertical="center" shrinkToFit="1"/>
    </xf>
    <xf numFmtId="0" fontId="37" fillId="0" borderId="16" xfId="19" applyFont="1" applyFill="1" applyBorder="1" applyAlignment="1">
      <alignment vertical="center" shrinkToFit="1"/>
    </xf>
    <xf numFmtId="0" fontId="37" fillId="0" borderId="16" xfId="1" applyFont="1" applyFill="1" applyBorder="1" applyAlignment="1" applyProtection="1">
      <alignment vertical="center" shrinkToFit="1"/>
    </xf>
    <xf numFmtId="0" fontId="37" fillId="0" borderId="9" xfId="1" applyFont="1" applyFill="1" applyBorder="1" applyAlignment="1" applyProtection="1">
      <alignment vertical="center" shrinkToFit="1"/>
    </xf>
    <xf numFmtId="0" fontId="37" fillId="0" borderId="15" xfId="1" applyFont="1" applyFill="1" applyBorder="1" applyAlignment="1" applyProtection="1">
      <alignment vertical="center" shrinkToFit="1"/>
    </xf>
    <xf numFmtId="0" fontId="37" fillId="0" borderId="34" xfId="1" applyFont="1" applyFill="1" applyBorder="1" applyAlignment="1" applyProtection="1">
      <alignment vertical="center" shrinkToFit="1"/>
    </xf>
    <xf numFmtId="0" fontId="24" fillId="0" borderId="9" xfId="1" applyFont="1" applyFill="1" applyBorder="1" applyAlignment="1" applyProtection="1">
      <alignment vertical="center" shrinkToFit="1"/>
    </xf>
    <xf numFmtId="0" fontId="19" fillId="0" borderId="5" xfId="1" applyFont="1" applyFill="1" applyBorder="1" applyAlignment="1" applyProtection="1">
      <alignment horizontal="left" vertical="center" shrinkToFit="1"/>
    </xf>
    <xf numFmtId="0" fontId="37" fillId="0" borderId="9" xfId="1" applyFont="1" applyFill="1" applyBorder="1" applyAlignment="1" applyProtection="1">
      <alignment horizontal="left" vertical="center" shrinkToFit="1"/>
    </xf>
    <xf numFmtId="0" fontId="37" fillId="0" borderId="9" xfId="19" applyFont="1" applyFill="1" applyBorder="1" applyAlignment="1">
      <alignment vertical="center" shrinkToFit="1"/>
    </xf>
    <xf numFmtId="0" fontId="19" fillId="0" borderId="42" xfId="1" applyFont="1" applyFill="1" applyBorder="1" applyAlignment="1" applyProtection="1">
      <alignment vertical="center" shrinkToFit="1"/>
    </xf>
    <xf numFmtId="0" fontId="37" fillId="0" borderId="18" xfId="1" applyFont="1" applyFill="1" applyBorder="1" applyAlignment="1" applyProtection="1">
      <alignment vertical="center" shrinkToFit="1"/>
    </xf>
    <xf numFmtId="0" fontId="19" fillId="0" borderId="5" xfId="1" applyFont="1" applyFill="1" applyBorder="1" applyAlignment="1" applyProtection="1">
      <alignment vertical="center" shrinkToFit="1"/>
    </xf>
    <xf numFmtId="0" fontId="32" fillId="2" borderId="16" xfId="1" applyFont="1" applyFill="1" applyBorder="1" applyAlignment="1" applyProtection="1">
      <alignment vertical="center" shrinkToFit="1"/>
    </xf>
    <xf numFmtId="0" fontId="6" fillId="0" borderId="23" xfId="11" applyFont="1" applyFill="1" applyBorder="1" applyAlignment="1">
      <alignment vertical="center" shrinkToFit="1"/>
    </xf>
    <xf numFmtId="0" fontId="9" fillId="0" borderId="47" xfId="11" applyFont="1" applyFill="1" applyBorder="1" applyAlignment="1">
      <alignment vertical="center" shrinkToFit="1"/>
    </xf>
    <xf numFmtId="0" fontId="19" fillId="0" borderId="5" xfId="19" applyFont="1" applyFill="1" applyBorder="1" applyAlignment="1">
      <alignment vertical="center" shrinkToFit="1"/>
    </xf>
    <xf numFmtId="0" fontId="9" fillId="0" borderId="15" xfId="1" applyFont="1" applyFill="1" applyBorder="1" applyAlignment="1" applyProtection="1">
      <alignment vertical="center" shrinkToFit="1"/>
    </xf>
    <xf numFmtId="0" fontId="9" fillId="0" borderId="5" xfId="19" applyFont="1" applyFill="1" applyBorder="1" applyAlignment="1">
      <alignment vertical="center" shrinkToFit="1"/>
    </xf>
    <xf numFmtId="0" fontId="6" fillId="0" borderId="9" xfId="19" applyFont="1" applyFill="1" applyBorder="1" applyAlignment="1">
      <alignment vertical="center" shrinkToFit="1"/>
    </xf>
    <xf numFmtId="0" fontId="13" fillId="2" borderId="0" xfId="18" applyFill="1"/>
    <xf numFmtId="0" fontId="15" fillId="2" borderId="19" xfId="18" applyFont="1" applyFill="1" applyBorder="1" applyAlignment="1">
      <alignment horizontal="center" vertical="center" shrinkToFit="1"/>
    </xf>
    <xf numFmtId="183" fontId="10" fillId="3" borderId="6" xfId="18" applyNumberFormat="1" applyFont="1" applyFill="1" applyBorder="1" applyAlignment="1">
      <alignment horizontal="center" vertical="center" shrinkToFit="1"/>
    </xf>
    <xf numFmtId="183" fontId="10" fillId="3" borderId="7" xfId="18" applyNumberFormat="1" applyFont="1" applyFill="1" applyBorder="1" applyAlignment="1">
      <alignment horizontal="center" vertical="center" shrinkToFit="1"/>
    </xf>
    <xf numFmtId="0" fontId="15" fillId="2" borderId="11" xfId="18" applyFont="1" applyFill="1" applyBorder="1" applyAlignment="1">
      <alignment horizontal="center" vertical="center" shrinkToFit="1"/>
    </xf>
    <xf numFmtId="0" fontId="10" fillId="2" borderId="11" xfId="18" applyFont="1" applyFill="1" applyBorder="1" applyAlignment="1">
      <alignment horizontal="center" vertical="center" shrinkToFit="1"/>
    </xf>
    <xf numFmtId="0" fontId="15" fillId="2" borderId="6" xfId="18" applyFont="1" applyFill="1" applyBorder="1" applyAlignment="1">
      <alignment horizontal="center" vertical="center" shrinkToFit="1"/>
    </xf>
    <xf numFmtId="0" fontId="10" fillId="2" borderId="6" xfId="18" applyFont="1" applyFill="1" applyBorder="1" applyAlignment="1">
      <alignment horizontal="center" vertical="center" shrinkToFit="1"/>
    </xf>
    <xf numFmtId="0" fontId="10" fillId="2" borderId="7" xfId="18" applyFont="1" applyFill="1" applyBorder="1" applyAlignment="1">
      <alignment horizontal="center" vertical="center" shrinkToFit="1"/>
    </xf>
    <xf numFmtId="0" fontId="17" fillId="2" borderId="6" xfId="18" applyNumberFormat="1" applyFont="1" applyFill="1" applyBorder="1" applyAlignment="1">
      <alignment horizontal="center" vertical="center" shrinkToFit="1" readingOrder="1"/>
    </xf>
    <xf numFmtId="188" fontId="17" fillId="2" borderId="6" xfId="18" applyNumberFormat="1" applyFont="1" applyFill="1" applyBorder="1" applyAlignment="1">
      <alignment horizontal="center" shrinkToFit="1"/>
    </xf>
    <xf numFmtId="0" fontId="17" fillId="2" borderId="6" xfId="18" applyFont="1" applyFill="1" applyBorder="1" applyAlignment="1">
      <alignment shrinkToFit="1"/>
    </xf>
    <xf numFmtId="0" fontId="17" fillId="2" borderId="11" xfId="18" applyFont="1" applyFill="1" applyBorder="1" applyAlignment="1">
      <alignment shrinkToFit="1"/>
    </xf>
    <xf numFmtId="189" fontId="17" fillId="2" borderId="6" xfId="18" applyNumberFormat="1" applyFont="1" applyFill="1" applyBorder="1" applyAlignment="1">
      <alignment horizontal="center" shrinkToFit="1"/>
    </xf>
    <xf numFmtId="0" fontId="40" fillId="0" borderId="6" xfId="0" applyFont="1" applyFill="1" applyBorder="1" applyAlignment="1">
      <alignment shrinkToFit="1"/>
    </xf>
    <xf numFmtId="185" fontId="17" fillId="2" borderId="6" xfId="18" applyNumberFormat="1" applyFont="1" applyFill="1" applyBorder="1" applyAlignment="1">
      <alignment shrinkToFit="1"/>
    </xf>
    <xf numFmtId="188" fontId="17" fillId="2" borderId="7" xfId="18" applyNumberFormat="1" applyFont="1" applyFill="1" applyBorder="1" applyAlignment="1">
      <alignment horizontal="center" shrinkToFit="1"/>
    </xf>
    <xf numFmtId="191" fontId="17" fillId="2" borderId="6" xfId="18" applyNumberFormat="1" applyFont="1" applyFill="1" applyBorder="1" applyAlignment="1">
      <alignment horizontal="center" shrinkToFit="1"/>
    </xf>
    <xf numFmtId="184" fontId="17" fillId="4" borderId="0" xfId="0" applyNumberFormat="1" applyFont="1" applyFill="1" applyBorder="1" applyAlignment="1">
      <alignment horizontal="center" shrinkToFit="1"/>
    </xf>
    <xf numFmtId="0" fontId="13" fillId="2" borderId="0" xfId="18" applyFill="1" applyBorder="1"/>
    <xf numFmtId="0" fontId="17" fillId="0" borderId="6" xfId="18" applyFont="1" applyFill="1" applyBorder="1" applyAlignment="1">
      <alignment shrinkToFit="1"/>
    </xf>
    <xf numFmtId="0" fontId="17" fillId="2" borderId="6" xfId="18" applyFont="1" applyFill="1" applyBorder="1" applyAlignment="1">
      <alignment vertical="center" shrinkToFit="1"/>
    </xf>
    <xf numFmtId="0" fontId="13" fillId="2" borderId="6" xfId="18" applyFill="1" applyBorder="1"/>
    <xf numFmtId="0" fontId="41" fillId="2" borderId="6" xfId="18" applyFont="1" applyFill="1" applyBorder="1" applyAlignment="1">
      <alignment vertical="center"/>
    </xf>
    <xf numFmtId="0" fontId="42" fillId="0" borderId="6" xfId="18" applyFont="1" applyFill="1" applyBorder="1"/>
    <xf numFmtId="0" fontId="17" fillId="2" borderId="9" xfId="18" applyFont="1" applyFill="1" applyBorder="1" applyAlignment="1">
      <alignment shrinkToFit="1"/>
    </xf>
    <xf numFmtId="0" fontId="17" fillId="4" borderId="0" xfId="0" applyFont="1" applyFill="1" applyBorder="1" applyAlignment="1">
      <alignment horizontal="center" shrinkToFit="1"/>
    </xf>
    <xf numFmtId="0" fontId="17" fillId="2" borderId="17" xfId="18" applyNumberFormat="1" applyFont="1" applyFill="1" applyBorder="1" applyAlignment="1">
      <alignment horizontal="center" vertical="center" shrinkToFit="1" readingOrder="1"/>
    </xf>
    <xf numFmtId="0" fontId="17" fillId="2" borderId="17" xfId="18" applyFont="1" applyFill="1" applyBorder="1" applyAlignment="1">
      <alignment shrinkToFit="1"/>
    </xf>
    <xf numFmtId="0" fontId="35" fillId="2" borderId="17" xfId="18" applyFont="1" applyFill="1" applyBorder="1" applyAlignment="1">
      <alignment shrinkToFit="1"/>
    </xf>
    <xf numFmtId="188" fontId="17" fillId="2" borderId="17" xfId="18" applyNumberFormat="1" applyFont="1" applyFill="1" applyBorder="1" applyAlignment="1">
      <alignment horizontal="center" shrinkToFit="1"/>
    </xf>
    <xf numFmtId="0" fontId="17" fillId="2" borderId="17" xfId="17" applyFont="1" applyFill="1" applyBorder="1" applyAlignment="1">
      <alignment shrinkToFit="1"/>
    </xf>
    <xf numFmtId="0" fontId="16" fillId="2" borderId="17" xfId="18" applyFont="1" applyFill="1" applyBorder="1" applyAlignment="1">
      <alignment horizontal="center" vertical="center" shrinkToFit="1"/>
    </xf>
    <xf numFmtId="188" fontId="17" fillId="2" borderId="21" xfId="18" applyNumberFormat="1" applyFont="1" applyFill="1" applyBorder="1" applyAlignment="1">
      <alignment horizontal="center" shrinkToFit="1"/>
    </xf>
    <xf numFmtId="0" fontId="17" fillId="2" borderId="9" xfId="18" applyNumberFormat="1" applyFont="1" applyFill="1" applyBorder="1" applyAlignment="1">
      <alignment horizontal="center" vertical="center" shrinkToFit="1" readingOrder="1"/>
    </xf>
    <xf numFmtId="190" fontId="17" fillId="2" borderId="6" xfId="18" applyNumberFormat="1" applyFont="1" applyFill="1" applyBorder="1" applyAlignment="1">
      <alignment horizontal="center" shrinkToFit="1"/>
    </xf>
    <xf numFmtId="0" fontId="17" fillId="2" borderId="4" xfId="0" applyFont="1" applyFill="1" applyBorder="1" applyAlignment="1">
      <alignment shrinkToFit="1"/>
    </xf>
    <xf numFmtId="0" fontId="17" fillId="2" borderId="4" xfId="18" applyFont="1" applyFill="1" applyBorder="1" applyAlignment="1">
      <alignment shrinkToFit="1"/>
    </xf>
    <xf numFmtId="185" fontId="17" fillId="0" borderId="4" xfId="0" applyNumberFormat="1" applyFont="1" applyFill="1" applyBorder="1" applyAlignment="1">
      <alignment shrinkToFit="1"/>
    </xf>
    <xf numFmtId="0" fontId="17" fillId="0" borderId="4" xfId="0" applyFont="1" applyFill="1" applyBorder="1" applyAlignment="1">
      <alignment shrinkToFit="1"/>
    </xf>
    <xf numFmtId="0" fontId="18" fillId="0" borderId="4" xfId="18" applyFont="1" applyFill="1" applyBorder="1" applyAlignment="1">
      <alignment horizontal="left" vertical="center"/>
    </xf>
    <xf numFmtId="0" fontId="18" fillId="2" borderId="4" xfId="18" applyFont="1" applyFill="1" applyBorder="1" applyAlignment="1">
      <alignment horizontal="left" vertical="center"/>
    </xf>
    <xf numFmtId="0" fontId="17" fillId="4" borderId="0" xfId="17" applyFont="1" applyFill="1" applyBorder="1" applyAlignment="1">
      <alignment horizontal="center" shrinkToFit="1"/>
    </xf>
    <xf numFmtId="192" fontId="17" fillId="2" borderId="6" xfId="18" applyNumberFormat="1" applyFont="1" applyFill="1" applyBorder="1" applyAlignment="1">
      <alignment horizontal="center" shrinkToFit="1"/>
    </xf>
    <xf numFmtId="0" fontId="17" fillId="0" borderId="6" xfId="0" applyFont="1" applyFill="1" applyBorder="1" applyAlignment="1">
      <alignment shrinkToFit="1"/>
    </xf>
    <xf numFmtId="0" fontId="18" fillId="0" borderId="6" xfId="0" applyFont="1" applyFill="1" applyBorder="1" applyAlignment="1">
      <alignment shrinkToFit="1"/>
    </xf>
    <xf numFmtId="185" fontId="17" fillId="0" borderId="9" xfId="0" applyNumberFormat="1" applyFont="1" applyFill="1" applyBorder="1" applyAlignment="1">
      <alignment shrinkToFit="1"/>
    </xf>
    <xf numFmtId="185" fontId="17" fillId="2" borderId="9" xfId="0" applyNumberFormat="1" applyFont="1" applyFill="1" applyBorder="1" applyAlignment="1">
      <alignment shrinkToFit="1"/>
    </xf>
    <xf numFmtId="184" fontId="17" fillId="2" borderId="6" xfId="18" applyNumberFormat="1" applyFont="1" applyFill="1" applyBorder="1" applyAlignment="1">
      <alignment horizontal="left" shrinkToFit="1"/>
    </xf>
    <xf numFmtId="0" fontId="17" fillId="0" borderId="6" xfId="17" applyFont="1" applyFill="1" applyBorder="1" applyAlignment="1">
      <alignment shrinkToFit="1"/>
    </xf>
    <xf numFmtId="0" fontId="13" fillId="0" borderId="6" xfId="18" applyFill="1" applyBorder="1"/>
    <xf numFmtId="193" fontId="17" fillId="0" borderId="6" xfId="18" applyNumberFormat="1" applyFont="1" applyFill="1" applyBorder="1" applyAlignment="1">
      <alignment shrinkToFit="1"/>
    </xf>
    <xf numFmtId="193" fontId="42" fillId="0" borderId="6" xfId="18" applyNumberFormat="1" applyFont="1" applyFill="1" applyBorder="1"/>
    <xf numFmtId="0" fontId="13" fillId="2" borderId="17" xfId="18" applyFill="1" applyBorder="1" applyAlignment="1"/>
    <xf numFmtId="0" fontId="16" fillId="2" borderId="0" xfId="18" applyFont="1" applyFill="1" applyBorder="1" applyAlignment="1">
      <alignment vertical="center" textRotation="255" shrinkToFit="1"/>
    </xf>
    <xf numFmtId="0" fontId="17" fillId="2" borderId="0" xfId="18" applyFont="1" applyFill="1" applyBorder="1" applyAlignment="1">
      <alignment shrinkToFit="1"/>
    </xf>
    <xf numFmtId="184" fontId="17" fillId="2" borderId="0" xfId="18" applyNumberFormat="1" applyFont="1" applyFill="1" applyBorder="1" applyAlignment="1">
      <alignment horizontal="center" shrinkToFit="1"/>
    </xf>
    <xf numFmtId="0" fontId="17" fillId="2" borderId="0" xfId="18" applyFont="1" applyFill="1" applyBorder="1" applyAlignment="1">
      <alignment horizontal="center" shrinkToFit="1"/>
    </xf>
    <xf numFmtId="184" fontId="17" fillId="0" borderId="6" xfId="18" applyNumberFormat="1" applyFont="1" applyFill="1" applyBorder="1" applyAlignment="1">
      <alignment horizontal="center" shrinkToFit="1"/>
    </xf>
    <xf numFmtId="188" fontId="17" fillId="2" borderId="5" xfId="18" applyNumberFormat="1" applyFont="1" applyFill="1" applyBorder="1" applyAlignment="1">
      <alignment horizontal="center" shrinkToFit="1"/>
    </xf>
    <xf numFmtId="188" fontId="17" fillId="2" borderId="47" xfId="18" applyNumberFormat="1" applyFont="1" applyFill="1" applyBorder="1" applyAlignment="1">
      <alignment horizontal="center" shrinkToFit="1"/>
    </xf>
    <xf numFmtId="0" fontId="13" fillId="2" borderId="62" xfId="18" applyFill="1" applyBorder="1"/>
    <xf numFmtId="0" fontId="13" fillId="2" borderId="63" xfId="18" applyFill="1" applyBorder="1"/>
    <xf numFmtId="0" fontId="2" fillId="2" borderId="63" xfId="18" applyFont="1" applyFill="1" applyBorder="1" applyAlignment="1">
      <alignment horizontal="center" vertical="center"/>
    </xf>
    <xf numFmtId="0" fontId="2" fillId="2" borderId="63" xfId="18" applyFont="1" applyFill="1" applyBorder="1" applyAlignment="1">
      <alignment horizontal="left" vertical="center"/>
    </xf>
    <xf numFmtId="0" fontId="2" fillId="2" borderId="63" xfId="18" applyFont="1" applyFill="1" applyBorder="1" applyAlignment="1">
      <alignment horizontal="center" vertical="center" textRotation="255" wrapText="1"/>
    </xf>
    <xf numFmtId="0" fontId="16" fillId="2" borderId="63" xfId="18" applyFont="1" applyFill="1" applyBorder="1" applyAlignment="1">
      <alignment vertical="center" textRotation="255" shrinkToFit="1"/>
    </xf>
    <xf numFmtId="0" fontId="17" fillId="2" borderId="64" xfId="18" applyFont="1" applyFill="1" applyBorder="1" applyAlignment="1">
      <alignment shrinkToFit="1"/>
    </xf>
    <xf numFmtId="0" fontId="2" fillId="2" borderId="64" xfId="18" applyFont="1" applyFill="1" applyBorder="1" applyAlignment="1">
      <alignment horizontal="center" vertical="center"/>
    </xf>
    <xf numFmtId="0" fontId="17" fillId="2" borderId="6" xfId="18" applyFont="1" applyFill="1" applyBorder="1" applyAlignment="1">
      <alignment horizontal="center" shrinkToFit="1"/>
    </xf>
    <xf numFmtId="194" fontId="17" fillId="2" borderId="7" xfId="18" applyNumberFormat="1" applyFont="1" applyFill="1" applyBorder="1" applyAlignment="1">
      <alignment horizontal="center" shrinkToFit="1"/>
    </xf>
    <xf numFmtId="0" fontId="17" fillId="5" borderId="6" xfId="0" applyFont="1" applyFill="1" applyBorder="1" applyAlignment="1">
      <alignment shrinkToFit="1"/>
    </xf>
    <xf numFmtId="195" fontId="17" fillId="2" borderId="7" xfId="18" applyNumberFormat="1" applyFont="1" applyFill="1" applyBorder="1" applyAlignment="1">
      <alignment horizontal="center" shrinkToFit="1"/>
    </xf>
    <xf numFmtId="184" fontId="17" fillId="0" borderId="6" xfId="18" applyNumberFormat="1" applyFont="1" applyFill="1" applyBorder="1" applyAlignment="1">
      <alignment horizontal="left" shrinkToFit="1"/>
    </xf>
    <xf numFmtId="189" fontId="17" fillId="2" borderId="5" xfId="18" applyNumberFormat="1" applyFont="1" applyFill="1" applyBorder="1" applyAlignment="1">
      <alignment horizontal="center" shrinkToFit="1"/>
    </xf>
    <xf numFmtId="194" fontId="17" fillId="2" borderId="6" xfId="18" applyNumberFormat="1" applyFont="1" applyFill="1" applyBorder="1" applyAlignment="1">
      <alignment horizontal="center" shrinkToFit="1"/>
    </xf>
    <xf numFmtId="192" fontId="17" fillId="2" borderId="47" xfId="18" applyNumberFormat="1" applyFont="1" applyFill="1" applyBorder="1" applyAlignment="1">
      <alignment horizontal="center" shrinkToFit="1"/>
    </xf>
    <xf numFmtId="196" fontId="17" fillId="2" borderId="6" xfId="18" applyNumberFormat="1" applyFont="1" applyFill="1" applyBorder="1" applyAlignment="1">
      <alignment horizontal="center" shrinkToFit="1"/>
    </xf>
    <xf numFmtId="195" fontId="17" fillId="2" borderId="5" xfId="18" applyNumberFormat="1" applyFont="1" applyFill="1" applyBorder="1" applyAlignment="1">
      <alignment horizontal="center" shrinkToFit="1"/>
    </xf>
    <xf numFmtId="0" fontId="18" fillId="2" borderId="6" xfId="18" applyFont="1" applyFill="1" applyBorder="1" applyAlignment="1">
      <alignment vertical="center"/>
    </xf>
    <xf numFmtId="197" fontId="17" fillId="2" borderId="7" xfId="18" applyNumberFormat="1" applyFont="1" applyFill="1" applyBorder="1" applyAlignment="1">
      <alignment horizontal="center" shrinkToFit="1"/>
    </xf>
    <xf numFmtId="0" fontId="29" fillId="0" borderId="16" xfId="1" applyFont="1" applyFill="1" applyBorder="1" applyAlignment="1" applyProtection="1">
      <alignment vertical="center" shrinkToFit="1"/>
    </xf>
    <xf numFmtId="0" fontId="27" fillId="0" borderId="15" xfId="1" applyFont="1" applyFill="1" applyBorder="1" applyAlignment="1" applyProtection="1">
      <alignment vertical="center" shrinkToFit="1"/>
    </xf>
    <xf numFmtId="0" fontId="21" fillId="0" borderId="0" xfId="7" applyFont="1" applyFill="1" applyAlignment="1">
      <alignment horizontal="center" vertical="center"/>
    </xf>
    <xf numFmtId="0" fontId="6" fillId="2" borderId="0" xfId="1" applyFont="1" applyFill="1" applyBorder="1" applyAlignment="1" applyProtection="1">
      <alignment horizontal="center" vertical="center" shrinkToFit="1"/>
    </xf>
    <xf numFmtId="0" fontId="6" fillId="0" borderId="16" xfId="11" applyFont="1" applyFill="1" applyBorder="1" applyAlignment="1">
      <alignment vertical="center" shrinkToFit="1"/>
    </xf>
    <xf numFmtId="0" fontId="6" fillId="0" borderId="46" xfId="11" applyFont="1" applyFill="1" applyBorder="1" applyAlignment="1">
      <alignment vertical="center" shrinkToFit="1"/>
    </xf>
    <xf numFmtId="0" fontId="9" fillId="0" borderId="5" xfId="11" applyFont="1" applyFill="1" applyBorder="1" applyAlignment="1">
      <alignment vertical="center" shrinkToFit="1"/>
    </xf>
    <xf numFmtId="0" fontId="9" fillId="0" borderId="24" xfId="11" applyFont="1" applyFill="1" applyBorder="1" applyAlignment="1">
      <alignment vertical="center" shrinkToFit="1"/>
    </xf>
    <xf numFmtId="0" fontId="9" fillId="0" borderId="41" xfId="1" applyFont="1" applyFill="1" applyBorder="1" applyAlignment="1" applyProtection="1">
      <alignment vertical="center" shrinkToFit="1"/>
    </xf>
    <xf numFmtId="0" fontId="6" fillId="0" borderId="16" xfId="1" applyFont="1" applyFill="1" applyBorder="1" applyAlignment="1" applyProtection="1">
      <alignment vertical="center" shrinkToFit="1"/>
    </xf>
    <xf numFmtId="0" fontId="9" fillId="6" borderId="15" xfId="11" applyFont="1" applyFill="1" applyBorder="1" applyAlignment="1">
      <alignment vertical="center" shrinkToFit="1"/>
    </xf>
    <xf numFmtId="0" fontId="19" fillId="6" borderId="5" xfId="1" applyFont="1" applyFill="1" applyBorder="1" applyAlignment="1" applyProtection="1">
      <alignment horizontal="left" vertical="center" shrinkToFit="1"/>
    </xf>
    <xf numFmtId="0" fontId="19" fillId="6" borderId="15" xfId="1" applyFont="1" applyFill="1" applyBorder="1" applyAlignment="1" applyProtection="1">
      <alignment vertical="center" shrinkToFit="1"/>
    </xf>
    <xf numFmtId="0" fontId="19" fillId="6" borderId="15" xfId="19" applyFont="1" applyFill="1" applyBorder="1" applyAlignment="1">
      <alignment vertical="center" shrinkToFit="1"/>
    </xf>
    <xf numFmtId="0" fontId="6" fillId="6" borderId="9" xfId="11" applyFont="1" applyFill="1" applyBorder="1" applyAlignment="1">
      <alignment vertical="center" shrinkToFit="1"/>
    </xf>
    <xf numFmtId="0" fontId="37" fillId="6" borderId="9" xfId="1" applyFont="1" applyFill="1" applyBorder="1" applyAlignment="1" applyProtection="1">
      <alignment horizontal="left" vertical="center" shrinkToFit="1"/>
    </xf>
    <xf numFmtId="0" fontId="37" fillId="6" borderId="9" xfId="1" applyFont="1" applyFill="1" applyBorder="1" applyAlignment="1" applyProtection="1">
      <alignment vertical="center" shrinkToFit="1"/>
    </xf>
    <xf numFmtId="0" fontId="37" fillId="6" borderId="9" xfId="19" applyFont="1" applyFill="1" applyBorder="1" applyAlignment="1">
      <alignment vertical="center" shrinkToFit="1"/>
    </xf>
    <xf numFmtId="0" fontId="9" fillId="6" borderId="11" xfId="11" applyFont="1" applyFill="1" applyBorder="1" applyAlignment="1">
      <alignment vertical="center" shrinkToFit="1"/>
    </xf>
    <xf numFmtId="0" fontId="19" fillId="6" borderId="11" xfId="1" applyFont="1" applyFill="1" applyBorder="1" applyAlignment="1" applyProtection="1">
      <alignment vertical="center" shrinkToFit="1"/>
    </xf>
    <xf numFmtId="0" fontId="24" fillId="6" borderId="9" xfId="1" applyFont="1" applyFill="1" applyBorder="1" applyAlignment="1" applyProtection="1">
      <alignment vertical="center" shrinkToFit="1"/>
    </xf>
    <xf numFmtId="189" fontId="17" fillId="2" borderId="7" xfId="18" applyNumberFormat="1" applyFont="1" applyFill="1" applyBorder="1" applyAlignment="1">
      <alignment horizontal="center" shrinkToFit="1"/>
    </xf>
    <xf numFmtId="0" fontId="45" fillId="0" borderId="4" xfId="18" applyFont="1" applyFill="1" applyBorder="1" applyAlignment="1">
      <alignment horizontal="left" vertical="center"/>
    </xf>
    <xf numFmtId="189" fontId="17" fillId="2" borderId="47" xfId="18" applyNumberFormat="1" applyFont="1" applyFill="1" applyBorder="1" applyAlignment="1">
      <alignment horizontal="center" shrinkToFit="1"/>
    </xf>
    <xf numFmtId="0" fontId="35" fillId="0" borderId="6" xfId="0" applyFont="1" applyFill="1" applyBorder="1" applyAlignment="1">
      <alignment shrinkToFit="1"/>
    </xf>
    <xf numFmtId="0" fontId="6" fillId="0" borderId="31" xfId="1" applyFont="1" applyFill="1" applyBorder="1" applyAlignment="1" applyProtection="1">
      <alignment horizontal="center" vertical="center" shrinkToFit="1"/>
    </xf>
    <xf numFmtId="0" fontId="9" fillId="0" borderId="11" xfId="1" applyFont="1" applyFill="1" applyBorder="1" applyAlignment="1" applyProtection="1">
      <alignment vertical="center" shrinkToFit="1"/>
    </xf>
    <xf numFmtId="0" fontId="6" fillId="0" borderId="9" xfId="1" applyFont="1" applyFill="1" applyBorder="1" applyAlignment="1" applyProtection="1">
      <alignment vertical="center" shrinkToFit="1"/>
    </xf>
    <xf numFmtId="0" fontId="46" fillId="0" borderId="15" xfId="1" applyFont="1" applyFill="1" applyBorder="1" applyAlignment="1" applyProtection="1">
      <alignment vertical="center" shrinkToFit="1"/>
    </xf>
    <xf numFmtId="176" fontId="49" fillId="0" borderId="14" xfId="11" applyNumberFormat="1" applyFont="1" applyFill="1" applyBorder="1" applyAlignment="1">
      <alignment horizontal="center" vertical="center" wrapText="1"/>
    </xf>
    <xf numFmtId="0" fontId="6" fillId="6" borderId="15" xfId="11" applyFont="1" applyFill="1" applyBorder="1" applyAlignment="1">
      <alignment vertical="center" shrinkToFit="1"/>
    </xf>
    <xf numFmtId="176" fontId="48" fillId="0" borderId="12" xfId="11" applyNumberFormat="1" applyFont="1" applyFill="1" applyBorder="1" applyAlignment="1">
      <alignment horizontal="center" vertical="center" wrapText="1"/>
    </xf>
    <xf numFmtId="0" fontId="6" fillId="6" borderId="16" xfId="11" applyFont="1" applyFill="1" applyBorder="1" applyAlignment="1">
      <alignment vertical="center" shrinkToFit="1"/>
    </xf>
    <xf numFmtId="185" fontId="44" fillId="0" borderId="7" xfId="11" applyNumberFormat="1" applyFont="1" applyFill="1" applyBorder="1" applyAlignment="1">
      <alignment horizontal="center" vertical="center" wrapText="1"/>
    </xf>
    <xf numFmtId="185" fontId="44" fillId="0" borderId="23" xfId="11" applyNumberFormat="1" applyFont="1" applyFill="1" applyBorder="1" applyAlignment="1">
      <alignment horizontal="center" vertical="center" wrapText="1"/>
    </xf>
    <xf numFmtId="185" fontId="44" fillId="0" borderId="21" xfId="11" applyNumberFormat="1" applyFont="1" applyFill="1" applyBorder="1" applyAlignment="1">
      <alignment horizontal="center" vertical="center" wrapText="1"/>
    </xf>
    <xf numFmtId="1" fontId="6" fillId="0" borderId="74" xfId="2" applyNumberFormat="1" applyFont="1" applyFill="1" applyBorder="1" applyAlignment="1">
      <alignment horizontal="center" vertical="center" shrinkToFit="1"/>
    </xf>
    <xf numFmtId="0" fontId="44" fillId="0" borderId="15" xfId="11" applyFont="1" applyFill="1" applyBorder="1" applyAlignment="1">
      <alignment horizontal="center" vertical="center" wrapText="1"/>
    </xf>
    <xf numFmtId="0" fontId="44" fillId="0" borderId="16" xfId="11" applyFont="1" applyFill="1" applyBorder="1" applyAlignment="1">
      <alignment horizontal="center" vertical="center" wrapText="1"/>
    </xf>
    <xf numFmtId="49" fontId="6" fillId="2" borderId="6" xfId="2" applyNumberFormat="1" applyFont="1" applyFill="1" applyBorder="1" applyAlignment="1">
      <alignment horizontal="center"/>
    </xf>
    <xf numFmtId="49" fontId="6" fillId="2" borderId="7" xfId="2" applyNumberFormat="1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 vertical="center" shrinkToFit="1"/>
    </xf>
    <xf numFmtId="0" fontId="6" fillId="0" borderId="74" xfId="2" applyFont="1" applyFill="1" applyBorder="1" applyAlignment="1">
      <alignment horizontal="center" vertical="center" shrinkToFit="1"/>
    </xf>
    <xf numFmtId="0" fontId="6" fillId="0" borderId="75" xfId="2" applyFont="1" applyFill="1" applyBorder="1" applyAlignment="1">
      <alignment horizontal="center" vertical="center" shrinkToFit="1"/>
    </xf>
    <xf numFmtId="0" fontId="6" fillId="0" borderId="49" xfId="2" applyFont="1" applyFill="1" applyBorder="1" applyAlignment="1">
      <alignment horizontal="center" vertical="center" shrinkToFit="1"/>
    </xf>
    <xf numFmtId="0" fontId="44" fillId="0" borderId="9" xfId="1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shrinkToFit="1"/>
    </xf>
    <xf numFmtId="0" fontId="44" fillId="0" borderId="11" xfId="11" applyFont="1" applyFill="1" applyBorder="1" applyAlignment="1">
      <alignment horizontal="center" vertical="center" wrapText="1"/>
    </xf>
    <xf numFmtId="0" fontId="44" fillId="0" borderId="6" xfId="1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/>
    </xf>
    <xf numFmtId="0" fontId="44" fillId="0" borderId="52" xfId="11" applyFont="1" applyFill="1" applyBorder="1" applyAlignment="1">
      <alignment horizontal="center" vertical="center" wrapText="1"/>
    </xf>
    <xf numFmtId="0" fontId="44" fillId="0" borderId="48" xfId="11" applyFont="1" applyFill="1" applyBorder="1" applyAlignment="1">
      <alignment horizontal="center" vertical="center" wrapText="1"/>
    </xf>
    <xf numFmtId="0" fontId="44" fillId="0" borderId="10" xfId="11" applyFont="1" applyFill="1" applyBorder="1" applyAlignment="1">
      <alignment horizontal="center" vertical="center" wrapText="1"/>
    </xf>
    <xf numFmtId="0" fontId="44" fillId="0" borderId="12" xfId="11" applyFont="1" applyFill="1" applyBorder="1" applyAlignment="1">
      <alignment horizontal="center" vertical="center" wrapText="1"/>
    </xf>
    <xf numFmtId="0" fontId="44" fillId="0" borderId="17" xfId="11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shrinkToFit="1"/>
    </xf>
    <xf numFmtId="0" fontId="6" fillId="0" borderId="48" xfId="2" applyFont="1" applyFill="1" applyBorder="1" applyAlignment="1">
      <alignment horizontal="center" vertical="center" shrinkToFit="1"/>
    </xf>
    <xf numFmtId="0" fontId="9" fillId="0" borderId="5" xfId="19" applyFont="1" applyFill="1" applyBorder="1" applyAlignment="1">
      <alignment horizontal="center" vertical="center" shrinkToFit="1"/>
    </xf>
    <xf numFmtId="0" fontId="9" fillId="0" borderId="16" xfId="19" applyFont="1" applyFill="1" applyBorder="1" applyAlignment="1">
      <alignment horizontal="center" vertical="center" shrinkToFit="1"/>
    </xf>
    <xf numFmtId="0" fontId="47" fillId="0" borderId="4" xfId="1" applyFont="1" applyFill="1" applyBorder="1" applyAlignment="1" applyProtection="1">
      <alignment horizontal="center" vertical="center" shrinkToFit="1"/>
    </xf>
    <xf numFmtId="0" fontId="48" fillId="0" borderId="17" xfId="2" applyFont="1" applyFill="1" applyBorder="1" applyAlignment="1">
      <alignment horizontal="center" vertical="center" shrinkToFit="1"/>
    </xf>
    <xf numFmtId="0" fontId="19" fillId="0" borderId="11" xfId="19" applyFont="1" applyFill="1" applyBorder="1" applyAlignment="1">
      <alignment horizontal="center" vertical="center" shrinkToFit="1"/>
    </xf>
    <xf numFmtId="0" fontId="19" fillId="0" borderId="16" xfId="19" applyFont="1" applyFill="1" applyBorder="1" applyAlignment="1">
      <alignment horizontal="center" vertical="center" shrinkToFit="1"/>
    </xf>
    <xf numFmtId="0" fontId="44" fillId="0" borderId="14" xfId="11" applyFont="1" applyFill="1" applyBorder="1" applyAlignment="1">
      <alignment horizontal="center" vertical="center" wrapText="1"/>
    </xf>
    <xf numFmtId="0" fontId="19" fillId="0" borderId="9" xfId="1" applyFont="1" applyFill="1" applyBorder="1" applyAlignment="1" applyProtection="1">
      <alignment horizontal="center" vertical="center" shrinkToFit="1"/>
    </xf>
    <xf numFmtId="0" fontId="37" fillId="0" borderId="17" xfId="2" applyFont="1" applyFill="1" applyBorder="1" applyAlignment="1">
      <alignment horizontal="center" vertical="center" shrinkToFit="1"/>
    </xf>
    <xf numFmtId="0" fontId="37" fillId="0" borderId="6" xfId="2" applyFont="1" applyFill="1" applyBorder="1" applyAlignment="1">
      <alignment horizontal="center" vertical="center" shrinkToFit="1"/>
    </xf>
    <xf numFmtId="0" fontId="19" fillId="0" borderId="11" xfId="1" applyFont="1" applyFill="1" applyBorder="1" applyAlignment="1" applyProtection="1">
      <alignment horizontal="center" vertical="center" shrinkToFit="1"/>
    </xf>
    <xf numFmtId="0" fontId="19" fillId="0" borderId="6" xfId="1" applyFont="1" applyFill="1" applyBorder="1" applyAlignment="1" applyProtection="1">
      <alignment horizontal="center" vertical="center" shrinkToFit="1"/>
    </xf>
    <xf numFmtId="0" fontId="9" fillId="0" borderId="9" xfId="2" applyFont="1" applyFill="1" applyBorder="1" applyAlignment="1">
      <alignment horizontal="center" vertical="center" shrinkToFit="1"/>
    </xf>
    <xf numFmtId="0" fontId="9" fillId="0" borderId="6" xfId="2" applyFont="1" applyFill="1" applyBorder="1" applyAlignment="1">
      <alignment horizontal="center" vertical="center" shrinkToFit="1"/>
    </xf>
    <xf numFmtId="0" fontId="19" fillId="0" borderId="5" xfId="1" applyFont="1" applyFill="1" applyBorder="1" applyAlignment="1" applyProtection="1">
      <alignment horizontal="center" vertical="center" shrinkToFit="1"/>
    </xf>
    <xf numFmtId="0" fontId="19" fillId="0" borderId="16" xfId="1" applyFont="1" applyFill="1" applyBorder="1" applyAlignment="1" applyProtection="1">
      <alignment horizontal="center" vertical="center" shrinkToFit="1"/>
    </xf>
    <xf numFmtId="0" fontId="19" fillId="0" borderId="17" xfId="1" applyFont="1" applyFill="1" applyBorder="1" applyAlignment="1" applyProtection="1">
      <alignment horizontal="center" vertical="center" shrinkToFit="1"/>
    </xf>
    <xf numFmtId="0" fontId="9" fillId="0" borderId="9" xfId="1" applyFont="1" applyFill="1" applyBorder="1" applyAlignment="1" applyProtection="1">
      <alignment horizontal="center" vertical="center" shrinkToFit="1"/>
    </xf>
    <xf numFmtId="0" fontId="9" fillId="0" borderId="17" xfId="1" applyFont="1" applyFill="1" applyBorder="1" applyAlignment="1" applyProtection="1">
      <alignment horizontal="center" vertical="center" shrinkToFit="1"/>
    </xf>
    <xf numFmtId="0" fontId="44" fillId="0" borderId="50" xfId="11" applyFont="1" applyFill="1" applyBorder="1" applyAlignment="1">
      <alignment horizontal="center" vertical="center" wrapText="1"/>
    </xf>
    <xf numFmtId="0" fontId="44" fillId="0" borderId="51" xfId="11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shrinkToFit="1"/>
    </xf>
    <xf numFmtId="0" fontId="6" fillId="2" borderId="4" xfId="2" applyFont="1" applyFill="1" applyBorder="1" applyAlignment="1">
      <alignment horizontal="center" vertical="center" shrinkToFit="1"/>
    </xf>
    <xf numFmtId="0" fontId="6" fillId="2" borderId="25" xfId="2" applyFont="1" applyFill="1" applyBorder="1" applyAlignment="1">
      <alignment horizontal="center" vertical="center" shrinkToFit="1"/>
    </xf>
    <xf numFmtId="49" fontId="6" fillId="2" borderId="6" xfId="2" applyNumberFormat="1" applyFont="1" applyFill="1" applyBorder="1" applyAlignment="1">
      <alignment horizontal="center" vertical="center" shrinkToFit="1"/>
    </xf>
    <xf numFmtId="0" fontId="33" fillId="2" borderId="39" xfId="2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6" fillId="2" borderId="40" xfId="2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19" fillId="0" borderId="4" xfId="1" applyFont="1" applyFill="1" applyBorder="1" applyAlignment="1" applyProtection="1">
      <alignment horizontal="center" vertical="center" shrinkToFit="1"/>
    </xf>
    <xf numFmtId="0" fontId="9" fillId="0" borderId="4" xfId="1" applyFont="1" applyFill="1" applyBorder="1" applyAlignment="1" applyProtection="1">
      <alignment horizontal="center" vertical="center" shrinkToFit="1"/>
    </xf>
    <xf numFmtId="0" fontId="9" fillId="0" borderId="6" xfId="1" applyFont="1" applyFill="1" applyBorder="1" applyAlignment="1" applyProtection="1">
      <alignment horizontal="center" vertical="center" shrinkToFit="1"/>
    </xf>
    <xf numFmtId="0" fontId="44" fillId="0" borderId="8" xfId="11" applyFont="1" applyFill="1" applyBorder="1" applyAlignment="1">
      <alignment horizontal="center" vertical="center" wrapText="1"/>
    </xf>
    <xf numFmtId="188" fontId="6" fillId="0" borderId="67" xfId="2" applyNumberFormat="1" applyFont="1" applyFill="1" applyBorder="1" applyAlignment="1">
      <alignment horizontal="center" vertical="center" shrinkToFit="1"/>
    </xf>
    <xf numFmtId="188" fontId="6" fillId="0" borderId="68" xfId="2" applyNumberFormat="1" applyFont="1" applyFill="1" applyBorder="1" applyAlignment="1">
      <alignment horizontal="center" vertical="center" shrinkToFit="1"/>
    </xf>
    <xf numFmtId="0" fontId="6" fillId="0" borderId="69" xfId="2" applyFont="1" applyFill="1" applyBorder="1" applyAlignment="1">
      <alignment horizontal="center" vertical="center" shrinkToFit="1"/>
    </xf>
    <xf numFmtId="0" fontId="6" fillId="0" borderId="68" xfId="2" applyFont="1" applyFill="1" applyBorder="1" applyAlignment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top" shrinkToFit="1"/>
    </xf>
    <xf numFmtId="0" fontId="36" fillId="0" borderId="15" xfId="11" applyFont="1" applyFill="1" applyBorder="1" applyAlignment="1">
      <alignment horizontal="center" vertical="center" wrapText="1"/>
    </xf>
    <xf numFmtId="0" fontId="36" fillId="0" borderId="9" xfId="11" applyFont="1" applyFill="1" applyBorder="1" applyAlignment="1">
      <alignment horizontal="center" vertical="center" wrapText="1"/>
    </xf>
    <xf numFmtId="0" fontId="6" fillId="0" borderId="31" xfId="1" applyFont="1" applyFill="1" applyBorder="1" applyAlignment="1" applyProtection="1">
      <alignment horizontal="center" vertical="center" shrinkToFit="1"/>
    </xf>
    <xf numFmtId="0" fontId="19" fillId="7" borderId="6" xfId="1" applyFont="1" applyFill="1" applyBorder="1" applyAlignment="1" applyProtection="1">
      <alignment horizontal="center" vertical="center" shrinkToFit="1"/>
    </xf>
    <xf numFmtId="0" fontId="37" fillId="7" borderId="6" xfId="2" applyFont="1" applyFill="1" applyBorder="1" applyAlignment="1">
      <alignment horizontal="center" vertical="center" shrinkToFit="1"/>
    </xf>
    <xf numFmtId="0" fontId="9" fillId="0" borderId="11" xfId="1" applyFont="1" applyFill="1" applyBorder="1" applyAlignment="1" applyProtection="1">
      <alignment horizontal="center" vertical="center" shrinkToFit="1"/>
    </xf>
    <xf numFmtId="185" fontId="44" fillId="0" borderId="24" xfId="11" applyNumberFormat="1" applyFont="1" applyFill="1" applyBorder="1" applyAlignment="1">
      <alignment horizontal="center" vertical="center" wrapText="1"/>
    </xf>
    <xf numFmtId="0" fontId="9" fillId="0" borderId="16" xfId="1" applyFont="1" applyFill="1" applyBorder="1" applyAlignment="1" applyProtection="1">
      <alignment horizontal="center" vertical="center" shrinkToFit="1"/>
    </xf>
    <xf numFmtId="0" fontId="9" fillId="0" borderId="11" xfId="19" applyFont="1" applyFill="1" applyBorder="1" applyAlignment="1">
      <alignment horizontal="center" vertical="center" shrinkToFit="1"/>
    </xf>
    <xf numFmtId="0" fontId="9" fillId="0" borderId="9" xfId="19" applyFont="1" applyFill="1" applyBorder="1" applyAlignment="1">
      <alignment horizontal="center" vertical="center" shrinkToFit="1"/>
    </xf>
    <xf numFmtId="0" fontId="19" fillId="6" borderId="11" xfId="1" applyFont="1" applyFill="1" applyBorder="1" applyAlignment="1" applyProtection="1">
      <alignment horizontal="center" vertical="center" shrinkToFit="1"/>
    </xf>
    <xf numFmtId="0" fontId="19" fillId="6" borderId="9" xfId="1" applyFont="1" applyFill="1" applyBorder="1" applyAlignment="1" applyProtection="1">
      <alignment horizontal="center" vertical="center" shrinkToFit="1"/>
    </xf>
    <xf numFmtId="0" fontId="9" fillId="6" borderId="11" xfId="19" applyFont="1" applyFill="1" applyBorder="1" applyAlignment="1">
      <alignment horizontal="center" vertical="center" shrinkToFit="1"/>
    </xf>
    <xf numFmtId="0" fontId="9" fillId="6" borderId="9" xfId="19" applyFont="1" applyFill="1" applyBorder="1" applyAlignment="1">
      <alignment horizontal="center" vertical="center" shrinkToFit="1"/>
    </xf>
    <xf numFmtId="0" fontId="44" fillId="0" borderId="5" xfId="11" applyFont="1" applyFill="1" applyBorder="1" applyAlignment="1">
      <alignment horizontal="center" vertical="center" wrapText="1"/>
    </xf>
    <xf numFmtId="185" fontId="44" fillId="0" borderId="25" xfId="11" applyNumberFormat="1" applyFont="1" applyFill="1" applyBorder="1" applyAlignment="1">
      <alignment horizontal="center" vertical="center" wrapText="1"/>
    </xf>
    <xf numFmtId="0" fontId="9" fillId="0" borderId="43" xfId="19" applyFont="1" applyFill="1" applyBorder="1" applyAlignment="1">
      <alignment horizontal="center" vertical="center" shrinkToFit="1"/>
    </xf>
    <xf numFmtId="0" fontId="9" fillId="0" borderId="44" xfId="19" applyFont="1" applyFill="1" applyBorder="1" applyAlignment="1">
      <alignment horizontal="center" vertical="center" shrinkToFit="1"/>
    </xf>
    <xf numFmtId="0" fontId="9" fillId="0" borderId="5" xfId="1" applyFont="1" applyFill="1" applyBorder="1" applyAlignment="1" applyProtection="1">
      <alignment horizontal="center" vertical="center" shrinkToFit="1"/>
    </xf>
    <xf numFmtId="0" fontId="44" fillId="0" borderId="2" xfId="11" applyFont="1" applyFill="1" applyBorder="1" applyAlignment="1">
      <alignment horizontal="center" vertical="center" wrapText="1"/>
    </xf>
    <xf numFmtId="0" fontId="44" fillId="0" borderId="4" xfId="11" applyFont="1" applyFill="1" applyBorder="1" applyAlignment="1">
      <alignment horizontal="center" vertical="center" wrapText="1"/>
    </xf>
    <xf numFmtId="0" fontId="9" fillId="0" borderId="11" xfId="1" applyFont="1" applyFill="1" applyBorder="1" applyAlignment="1" applyProtection="1">
      <alignment vertical="center" shrinkToFit="1"/>
    </xf>
    <xf numFmtId="0" fontId="9" fillId="0" borderId="16" xfId="1" applyFont="1" applyFill="1" applyBorder="1" applyAlignment="1" applyProtection="1">
      <alignment vertical="center" shrinkToFit="1"/>
    </xf>
    <xf numFmtId="0" fontId="25" fillId="2" borderId="11" xfId="1" applyFont="1" applyFill="1" applyBorder="1" applyAlignment="1" applyProtection="1">
      <alignment horizontal="center" vertical="center" shrinkToFit="1"/>
    </xf>
    <xf numFmtId="0" fontId="25" fillId="2" borderId="16" xfId="1" applyFont="1" applyFill="1" applyBorder="1" applyAlignment="1" applyProtection="1">
      <alignment horizontal="center" vertical="center" shrinkToFit="1"/>
    </xf>
    <xf numFmtId="0" fontId="26" fillId="2" borderId="11" xfId="1" applyFont="1" applyFill="1" applyBorder="1" applyAlignment="1" applyProtection="1">
      <alignment horizontal="center" vertical="center" shrinkToFit="1"/>
    </xf>
    <xf numFmtId="0" fontId="26" fillId="2" borderId="16" xfId="1" applyFont="1" applyFill="1" applyBorder="1" applyAlignment="1" applyProtection="1">
      <alignment horizontal="center" vertical="center" shrinkToFit="1"/>
    </xf>
    <xf numFmtId="0" fontId="19" fillId="7" borderId="11" xfId="1" applyFont="1" applyFill="1" applyBorder="1" applyAlignment="1" applyProtection="1">
      <alignment horizontal="center" vertical="center" shrinkToFit="1"/>
    </xf>
    <xf numFmtId="0" fontId="19" fillId="7" borderId="9" xfId="1" applyFont="1" applyFill="1" applyBorder="1" applyAlignment="1" applyProtection="1">
      <alignment horizontal="center" vertical="center" shrinkToFit="1"/>
    </xf>
    <xf numFmtId="0" fontId="19" fillId="6" borderId="5" xfId="1" applyFont="1" applyFill="1" applyBorder="1" applyAlignment="1" applyProtection="1">
      <alignment horizontal="center" vertical="center" shrinkToFit="1"/>
    </xf>
    <xf numFmtId="0" fontId="27" fillId="2" borderId="11" xfId="11" applyFont="1" applyFill="1" applyBorder="1" applyAlignment="1">
      <alignment horizontal="center" vertical="center" wrapText="1"/>
    </xf>
    <xf numFmtId="0" fontId="27" fillId="2" borderId="16" xfId="11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vertical="center" shrinkToFit="1"/>
    </xf>
    <xf numFmtId="0" fontId="2" fillId="2" borderId="45" xfId="2" applyFont="1" applyFill="1" applyBorder="1" applyAlignment="1">
      <alignment vertical="center" shrinkToFit="1"/>
    </xf>
    <xf numFmtId="0" fontId="36" fillId="0" borderId="10" xfId="11" applyFont="1" applyFill="1" applyBorder="1" applyAlignment="1">
      <alignment horizontal="center" vertical="center" wrapText="1"/>
    </xf>
    <xf numFmtId="0" fontId="36" fillId="0" borderId="8" xfId="11" applyFont="1" applyFill="1" applyBorder="1" applyAlignment="1">
      <alignment horizontal="center" vertical="center" wrapText="1"/>
    </xf>
    <xf numFmtId="0" fontId="36" fillId="0" borderId="11" xfId="11" applyFont="1" applyFill="1" applyBorder="1" applyAlignment="1">
      <alignment horizontal="center" vertical="center" wrapText="1"/>
    </xf>
    <xf numFmtId="185" fontId="36" fillId="0" borderId="24" xfId="11" applyNumberFormat="1" applyFont="1" applyFill="1" applyBorder="1" applyAlignment="1">
      <alignment horizontal="center" vertical="center" wrapText="1"/>
    </xf>
    <xf numFmtId="185" fontId="36" fillId="0" borderId="23" xfId="11" applyNumberFormat="1" applyFont="1" applyFill="1" applyBorder="1" applyAlignment="1">
      <alignment horizontal="center" vertical="center" wrapText="1"/>
    </xf>
    <xf numFmtId="0" fontId="21" fillId="0" borderId="11" xfId="1" applyFont="1" applyFill="1" applyBorder="1" applyAlignment="1" applyProtection="1">
      <alignment vertical="center" shrinkToFit="1"/>
    </xf>
    <xf numFmtId="0" fontId="21" fillId="0" borderId="9" xfId="1" applyFont="1" applyFill="1" applyBorder="1" applyAlignment="1" applyProtection="1">
      <alignment vertical="center" shrinkToFit="1"/>
    </xf>
    <xf numFmtId="0" fontId="25" fillId="2" borderId="9" xfId="1" applyFont="1" applyFill="1" applyBorder="1" applyAlignment="1" applyProtection="1">
      <alignment horizontal="center" vertical="center" shrinkToFit="1"/>
    </xf>
    <xf numFmtId="0" fontId="27" fillId="2" borderId="9" xfId="11" applyFont="1" applyFill="1" applyBorder="1" applyAlignment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shrinkToFit="1"/>
    </xf>
    <xf numFmtId="0" fontId="2" fillId="2" borderId="9" xfId="1" applyFont="1" applyFill="1" applyBorder="1" applyAlignment="1" applyProtection="1">
      <alignment horizontal="center" vertical="center" shrinkToFit="1"/>
    </xf>
    <xf numFmtId="185" fontId="36" fillId="0" borderId="30" xfId="11" applyNumberFormat="1" applyFont="1" applyFill="1" applyBorder="1" applyAlignment="1">
      <alignment horizontal="center" vertical="center" wrapText="1"/>
    </xf>
    <xf numFmtId="0" fontId="25" fillId="2" borderId="5" xfId="1" applyFont="1" applyFill="1" applyBorder="1" applyAlignment="1" applyProtection="1">
      <alignment horizontal="center" vertical="center" shrinkToFit="1"/>
    </xf>
    <xf numFmtId="0" fontId="26" fillId="2" borderId="11" xfId="2" applyFont="1" applyFill="1" applyBorder="1" applyAlignment="1">
      <alignment vertical="center" shrinkToFit="1"/>
    </xf>
    <xf numFmtId="0" fontId="26" fillId="2" borderId="9" xfId="2" applyFont="1" applyFill="1" applyBorder="1" applyAlignment="1">
      <alignment vertical="center" shrinkToFit="1"/>
    </xf>
    <xf numFmtId="0" fontId="36" fillId="0" borderId="14" xfId="11" applyFont="1" applyFill="1" applyBorder="1" applyAlignment="1">
      <alignment horizontal="center" vertical="center" wrapText="1"/>
    </xf>
    <xf numFmtId="0" fontId="2" fillId="2" borderId="5" xfId="1" applyFont="1" applyFill="1" applyBorder="1" applyAlignment="1" applyProtection="1">
      <alignment horizontal="center" vertical="center" shrinkToFit="1"/>
    </xf>
    <xf numFmtId="0" fontId="21" fillId="0" borderId="5" xfId="1" applyFont="1" applyFill="1" applyBorder="1" applyAlignment="1" applyProtection="1">
      <alignment vertical="center" shrinkToFit="1"/>
    </xf>
    <xf numFmtId="0" fontId="26" fillId="2" borderId="5" xfId="1" applyFont="1" applyFill="1" applyBorder="1" applyAlignment="1" applyProtection="1">
      <alignment horizontal="center" vertical="center" shrinkToFit="1"/>
    </xf>
    <xf numFmtId="0" fontId="26" fillId="2" borderId="9" xfId="1" applyFont="1" applyFill="1" applyBorder="1" applyAlignment="1" applyProtection="1">
      <alignment horizontal="center" vertical="center" shrinkToFit="1"/>
    </xf>
    <xf numFmtId="0" fontId="27" fillId="2" borderId="5" xfId="11" applyFont="1" applyFill="1" applyBorder="1" applyAlignment="1">
      <alignment horizontal="center" vertical="center" wrapText="1"/>
    </xf>
    <xf numFmtId="0" fontId="6" fillId="2" borderId="22" xfId="2" applyFont="1" applyFill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49" fontId="6" fillId="2" borderId="17" xfId="2" applyNumberFormat="1" applyFont="1" applyFill="1" applyBorder="1" applyAlignment="1">
      <alignment horizontal="center" vertical="center" shrinkToFit="1"/>
    </xf>
    <xf numFmtId="0" fontId="6" fillId="2" borderId="17" xfId="2" applyNumberFormat="1" applyFont="1" applyFill="1" applyBorder="1" applyAlignment="1">
      <alignment horizontal="center"/>
    </xf>
    <xf numFmtId="49" fontId="6" fillId="2" borderId="17" xfId="2" applyNumberFormat="1" applyFont="1" applyFill="1" applyBorder="1" applyAlignment="1">
      <alignment horizontal="center"/>
    </xf>
    <xf numFmtId="49" fontId="6" fillId="2" borderId="21" xfId="2" applyNumberFormat="1" applyFont="1" applyFill="1" applyBorder="1" applyAlignment="1">
      <alignment horizontal="center"/>
    </xf>
    <xf numFmtId="0" fontId="9" fillId="0" borderId="20" xfId="11" applyFont="1" applyFill="1" applyBorder="1" applyAlignment="1">
      <alignment horizontal="center" vertical="center" shrinkToFit="1"/>
    </xf>
    <xf numFmtId="0" fontId="9" fillId="0" borderId="0" xfId="11" applyFont="1" applyFill="1" applyBorder="1" applyAlignment="1">
      <alignment horizontal="center" vertical="center" shrinkToFit="1"/>
    </xf>
    <xf numFmtId="0" fontId="9" fillId="0" borderId="70" xfId="11" applyFont="1" applyFill="1" applyBorder="1" applyAlignment="1">
      <alignment horizontal="center" vertical="center" shrinkToFit="1"/>
    </xf>
    <xf numFmtId="0" fontId="9" fillId="0" borderId="71" xfId="11" applyFont="1" applyFill="1" applyBorder="1" applyAlignment="1">
      <alignment horizontal="center" vertical="center" shrinkToFit="1"/>
    </xf>
    <xf numFmtId="0" fontId="9" fillId="0" borderId="63" xfId="11" applyFont="1" applyFill="1" applyBorder="1" applyAlignment="1">
      <alignment horizontal="center" vertical="center" shrinkToFit="1"/>
    </xf>
    <xf numFmtId="0" fontId="9" fillId="0" borderId="64" xfId="11" applyFont="1" applyFill="1" applyBorder="1" applyAlignment="1">
      <alignment horizontal="center" vertical="center" shrinkToFit="1"/>
    </xf>
    <xf numFmtId="0" fontId="6" fillId="0" borderId="53" xfId="2" applyFont="1" applyFill="1" applyBorder="1" applyAlignment="1">
      <alignment horizontal="center" vertical="center" shrinkToFit="1"/>
    </xf>
    <xf numFmtId="0" fontId="6" fillId="0" borderId="54" xfId="2" applyFont="1" applyFill="1" applyBorder="1" applyAlignment="1">
      <alignment horizontal="center" vertical="center" shrinkToFit="1"/>
    </xf>
    <xf numFmtId="0" fontId="6" fillId="0" borderId="55" xfId="2" applyFont="1" applyFill="1" applyBorder="1" applyAlignment="1">
      <alignment horizontal="center" vertical="center" shrinkToFit="1"/>
    </xf>
    <xf numFmtId="0" fontId="44" fillId="0" borderId="37" xfId="11" applyFont="1" applyFill="1" applyBorder="1" applyAlignment="1">
      <alignment horizontal="center" vertical="center" wrapText="1"/>
    </xf>
    <xf numFmtId="0" fontId="44" fillId="0" borderId="38" xfId="11" applyFont="1" applyFill="1" applyBorder="1" applyAlignment="1">
      <alignment horizontal="center" vertical="center" wrapText="1"/>
    </xf>
    <xf numFmtId="0" fontId="9" fillId="6" borderId="5" xfId="1" applyFont="1" applyFill="1" applyBorder="1" applyAlignment="1" applyProtection="1">
      <alignment horizontal="center" vertical="center" shrinkToFit="1"/>
    </xf>
    <xf numFmtId="0" fontId="9" fillId="6" borderId="9" xfId="1" applyFont="1" applyFill="1" applyBorder="1" applyAlignment="1" applyProtection="1">
      <alignment horizontal="center" vertical="center" shrinkToFit="1"/>
    </xf>
    <xf numFmtId="0" fontId="15" fillId="2" borderId="5" xfId="18" applyFont="1" applyFill="1" applyBorder="1" applyAlignment="1">
      <alignment horizontal="center" vertical="center" textRotation="255" shrinkToFit="1"/>
    </xf>
    <xf numFmtId="0" fontId="15" fillId="2" borderId="15" xfId="18" applyFont="1" applyFill="1" applyBorder="1" applyAlignment="1">
      <alignment horizontal="center" vertical="center" textRotation="255" shrinkToFit="1"/>
    </xf>
    <xf numFmtId="0" fontId="15" fillId="2" borderId="9" xfId="18" applyFont="1" applyFill="1" applyBorder="1" applyAlignment="1">
      <alignment horizontal="center" vertical="center" textRotation="255" shrinkToFit="1"/>
    </xf>
    <xf numFmtId="0" fontId="14" fillId="2" borderId="0" xfId="18" applyFont="1" applyFill="1" applyBorder="1" applyAlignment="1">
      <alignment horizontal="center" vertical="center"/>
    </xf>
    <xf numFmtId="0" fontId="15" fillId="2" borderId="2" xfId="18" applyFont="1" applyFill="1" applyBorder="1" applyAlignment="1">
      <alignment horizontal="center" vertical="center" textRotation="255" shrinkToFit="1"/>
    </xf>
    <xf numFmtId="0" fontId="15" fillId="2" borderId="14" xfId="18" applyFont="1" applyFill="1" applyBorder="1" applyAlignment="1">
      <alignment horizontal="center" vertical="center" textRotation="255" shrinkToFit="1"/>
    </xf>
    <xf numFmtId="0" fontId="15" fillId="2" borderId="8" xfId="18" applyFont="1" applyFill="1" applyBorder="1" applyAlignment="1">
      <alignment horizontal="center" vertical="center" textRotation="255" shrinkToFit="1"/>
    </xf>
    <xf numFmtId="0" fontId="15" fillId="2" borderId="57" xfId="18" applyFont="1" applyFill="1" applyBorder="1" applyAlignment="1">
      <alignment horizontal="center" vertical="center" textRotation="255" shrinkToFit="1"/>
    </xf>
    <xf numFmtId="0" fontId="15" fillId="2" borderId="20" xfId="18" applyFont="1" applyFill="1" applyBorder="1" applyAlignment="1">
      <alignment horizontal="center" vertical="center" textRotation="255" shrinkToFit="1"/>
    </xf>
    <xf numFmtId="0" fontId="15" fillId="2" borderId="34" xfId="18" applyFont="1" applyFill="1" applyBorder="1" applyAlignment="1">
      <alignment horizontal="center" vertical="center" textRotation="255" shrinkToFit="1"/>
    </xf>
    <xf numFmtId="178" fontId="15" fillId="2" borderId="58" xfId="18" applyNumberFormat="1" applyFont="1" applyFill="1" applyBorder="1" applyAlignment="1">
      <alignment horizontal="center" vertical="center" shrinkToFit="1"/>
    </xf>
    <xf numFmtId="178" fontId="15" fillId="2" borderId="59" xfId="18" applyNumberFormat="1" applyFont="1" applyFill="1" applyBorder="1" applyAlignment="1">
      <alignment horizontal="center" vertical="center" shrinkToFit="1"/>
    </xf>
    <xf numFmtId="178" fontId="15" fillId="2" borderId="60" xfId="18" applyNumberFormat="1" applyFont="1" applyFill="1" applyBorder="1" applyAlignment="1">
      <alignment horizontal="center" vertical="center" shrinkToFit="1"/>
    </xf>
    <xf numFmtId="179" fontId="15" fillId="2" borderId="58" xfId="18" applyNumberFormat="1" applyFont="1" applyFill="1" applyBorder="1" applyAlignment="1">
      <alignment horizontal="center" vertical="center" shrinkToFit="1"/>
    </xf>
    <xf numFmtId="179" fontId="15" fillId="2" borderId="59" xfId="18" applyNumberFormat="1" applyFont="1" applyFill="1" applyBorder="1" applyAlignment="1">
      <alignment horizontal="center" vertical="center" shrinkToFit="1"/>
    </xf>
    <xf numFmtId="179" fontId="15" fillId="2" borderId="60" xfId="18" applyNumberFormat="1" applyFont="1" applyFill="1" applyBorder="1" applyAlignment="1">
      <alignment horizontal="center" vertical="center" shrinkToFit="1"/>
    </xf>
    <xf numFmtId="180" fontId="15" fillId="2" borderId="58" xfId="18" applyNumberFormat="1" applyFont="1" applyFill="1" applyBorder="1" applyAlignment="1">
      <alignment horizontal="center" vertical="center" shrinkToFit="1"/>
    </xf>
    <xf numFmtId="180" fontId="15" fillId="2" borderId="59" xfId="18" applyNumberFormat="1" applyFont="1" applyFill="1" applyBorder="1" applyAlignment="1">
      <alignment horizontal="center" vertical="center" shrinkToFit="1"/>
    </xf>
    <xf numFmtId="180" fontId="15" fillId="2" borderId="60" xfId="18" applyNumberFormat="1" applyFont="1" applyFill="1" applyBorder="1" applyAlignment="1">
      <alignment horizontal="center" vertical="center" shrinkToFit="1"/>
    </xf>
    <xf numFmtId="0" fontId="16" fillId="2" borderId="37" xfId="18" applyFont="1" applyFill="1" applyBorder="1" applyAlignment="1">
      <alignment horizontal="center" vertical="center" textRotation="255" shrinkToFit="1"/>
    </xf>
    <xf numFmtId="0" fontId="16" fillId="2" borderId="56" xfId="18" applyFont="1" applyFill="1" applyBorder="1" applyAlignment="1">
      <alignment horizontal="center" vertical="center" textRotation="255" shrinkToFit="1"/>
    </xf>
    <xf numFmtId="0" fontId="16" fillId="2" borderId="38" xfId="18" applyFont="1" applyFill="1" applyBorder="1" applyAlignment="1">
      <alignment horizontal="center" vertical="center" textRotation="255" shrinkToFit="1"/>
    </xf>
    <xf numFmtId="187" fontId="15" fillId="2" borderId="58" xfId="18" applyNumberFormat="1" applyFont="1" applyFill="1" applyBorder="1" applyAlignment="1">
      <alignment horizontal="center" vertical="center" shrinkToFit="1"/>
    </xf>
    <xf numFmtId="187" fontId="15" fillId="2" borderId="59" xfId="18" applyNumberFormat="1" applyFont="1" applyFill="1" applyBorder="1" applyAlignment="1">
      <alignment horizontal="center" vertical="center" shrinkToFit="1"/>
    </xf>
    <xf numFmtId="187" fontId="15" fillId="2" borderId="61" xfId="18" applyNumberFormat="1" applyFont="1" applyFill="1" applyBorder="1" applyAlignment="1">
      <alignment horizontal="center" vertical="center" shrinkToFit="1"/>
    </xf>
    <xf numFmtId="0" fontId="16" fillId="2" borderId="10" xfId="18" applyFont="1" applyFill="1" applyBorder="1" applyAlignment="1">
      <alignment horizontal="center" vertical="center" textRotation="255" shrinkToFit="1"/>
    </xf>
    <xf numFmtId="0" fontId="16" fillId="2" borderId="14" xfId="18" applyFont="1" applyFill="1" applyBorder="1" applyAlignment="1">
      <alignment horizontal="center" vertical="center" textRotation="255" shrinkToFit="1"/>
    </xf>
    <xf numFmtId="0" fontId="16" fillId="2" borderId="12" xfId="18" applyFont="1" applyFill="1" applyBorder="1" applyAlignment="1">
      <alignment horizontal="center" vertical="center" textRotation="255" shrinkToFit="1"/>
    </xf>
    <xf numFmtId="0" fontId="16" fillId="2" borderId="11" xfId="18" applyFont="1" applyFill="1" applyBorder="1" applyAlignment="1">
      <alignment horizontal="center" vertical="center" textRotation="255" shrinkToFit="1"/>
    </xf>
    <xf numFmtId="0" fontId="16" fillId="2" borderId="15" xfId="18" applyFont="1" applyFill="1" applyBorder="1" applyAlignment="1">
      <alignment horizontal="center" vertical="center" textRotation="255" shrinkToFit="1"/>
    </xf>
    <xf numFmtId="0" fontId="16" fillId="2" borderId="16" xfId="18" applyFont="1" applyFill="1" applyBorder="1" applyAlignment="1">
      <alignment horizontal="center" vertical="center" textRotation="255" shrinkToFit="1"/>
    </xf>
    <xf numFmtId="0" fontId="16" fillId="2" borderId="11" xfId="17" applyFont="1" applyFill="1" applyBorder="1" applyAlignment="1">
      <alignment horizontal="center" vertical="center" textRotation="255" shrinkToFit="1"/>
    </xf>
    <xf numFmtId="0" fontId="16" fillId="2" borderId="15" xfId="17" applyFont="1" applyFill="1" applyBorder="1" applyAlignment="1">
      <alignment horizontal="center" vertical="center" textRotation="255" shrinkToFit="1"/>
    </xf>
    <xf numFmtId="0" fontId="16" fillId="2" borderId="16" xfId="17" applyFont="1" applyFill="1" applyBorder="1" applyAlignment="1">
      <alignment horizontal="center" vertical="center" textRotation="255" shrinkToFit="1"/>
    </xf>
    <xf numFmtId="181" fontId="15" fillId="2" borderId="58" xfId="18" applyNumberFormat="1" applyFont="1" applyFill="1" applyBorder="1" applyAlignment="1">
      <alignment horizontal="center" vertical="center" shrinkToFit="1"/>
    </xf>
    <xf numFmtId="181" fontId="15" fillId="2" borderId="59" xfId="18" applyNumberFormat="1" applyFont="1" applyFill="1" applyBorder="1" applyAlignment="1">
      <alignment horizontal="center" vertical="center" shrinkToFit="1"/>
    </xf>
    <xf numFmtId="181" fontId="15" fillId="2" borderId="60" xfId="18" applyNumberFormat="1" applyFont="1" applyFill="1" applyBorder="1" applyAlignment="1">
      <alignment horizontal="center" vertical="center" shrinkToFit="1"/>
    </xf>
    <xf numFmtId="182" fontId="15" fillId="2" borderId="58" xfId="18" applyNumberFormat="1" applyFont="1" applyFill="1" applyBorder="1" applyAlignment="1">
      <alignment horizontal="center" vertical="center" shrinkToFit="1"/>
    </xf>
    <xf numFmtId="182" fontId="15" fillId="2" borderId="59" xfId="18" applyNumberFormat="1" applyFont="1" applyFill="1" applyBorder="1" applyAlignment="1">
      <alignment horizontal="center" vertical="center" shrinkToFit="1"/>
    </xf>
    <xf numFmtId="182" fontId="15" fillId="2" borderId="61" xfId="18" applyNumberFormat="1" applyFont="1" applyFill="1" applyBorder="1" applyAlignment="1">
      <alignment horizontal="center" vertical="center" shrinkToFit="1"/>
    </xf>
    <xf numFmtId="0" fontId="15" fillId="2" borderId="65" xfId="18" applyFont="1" applyFill="1" applyBorder="1" applyAlignment="1">
      <alignment horizontal="center" vertical="center" textRotation="255" shrinkToFit="1"/>
    </xf>
    <xf numFmtId="0" fontId="15" fillId="2" borderId="56" xfId="18" applyFont="1" applyFill="1" applyBorder="1" applyAlignment="1">
      <alignment horizontal="center" vertical="center" textRotation="255" shrinkToFit="1"/>
    </xf>
    <xf numFmtId="0" fontId="15" fillId="2" borderId="66" xfId="18" applyFont="1" applyFill="1" applyBorder="1" applyAlignment="1">
      <alignment horizontal="center" vertical="center" textRotation="255" shrinkToFit="1"/>
    </xf>
    <xf numFmtId="0" fontId="16" fillId="2" borderId="2" xfId="18" applyFont="1" applyFill="1" applyBorder="1" applyAlignment="1">
      <alignment horizontal="center" vertical="center" textRotation="255" shrinkToFit="1"/>
    </xf>
    <xf numFmtId="0" fontId="16" fillId="2" borderId="5" xfId="18" applyFont="1" applyFill="1" applyBorder="1" applyAlignment="1">
      <alignment horizontal="center" vertical="center" textRotation="255" shrinkToFit="1"/>
    </xf>
    <xf numFmtId="0" fontId="17" fillId="2" borderId="19" xfId="0" applyFont="1" applyFill="1" applyBorder="1" applyAlignment="1">
      <alignment horizontal="center" shrinkToFit="1"/>
    </xf>
    <xf numFmtId="0" fontId="17" fillId="2" borderId="72" xfId="0" applyFont="1" applyFill="1" applyBorder="1" applyAlignment="1">
      <alignment horizontal="center" shrinkToFit="1"/>
    </xf>
    <xf numFmtId="0" fontId="17" fillId="2" borderId="73" xfId="0" applyFont="1" applyFill="1" applyBorder="1" applyAlignment="1">
      <alignment horizontal="center" shrinkToFit="1"/>
    </xf>
  </cellXfs>
  <cellStyles count="44">
    <cellStyle name="Heading" xfId="3"/>
    <cellStyle name="Heading1" xfId="4"/>
    <cellStyle name="Result" xfId="5"/>
    <cellStyle name="Result2" xfId="6"/>
    <cellStyle name="一般" xfId="0" builtinId="0"/>
    <cellStyle name="一般 2" xfId="7"/>
    <cellStyle name="一般 2 2" xfId="8"/>
    <cellStyle name="一般 2 2 2" xfId="20"/>
    <cellStyle name="一般 2 2 3" xfId="21"/>
    <cellStyle name="一般 2 2 4" xfId="22"/>
    <cellStyle name="一般 2 3" xfId="9"/>
    <cellStyle name="一般 2 3 2" xfId="23"/>
    <cellStyle name="一般 2 3 3" xfId="24"/>
    <cellStyle name="一般 2 4" xfId="10"/>
    <cellStyle name="一般 2 4 2" xfId="25"/>
    <cellStyle name="一般 2 4 3" xfId="26"/>
    <cellStyle name="一般 2 5" xfId="11"/>
    <cellStyle name="一般 2 5 2" xfId="1"/>
    <cellStyle name="一般 2 5 3" xfId="27"/>
    <cellStyle name="一般 2 5 4" xfId="28"/>
    <cellStyle name="一般 2 6" xfId="29"/>
    <cellStyle name="一般 2 7" xfId="30"/>
    <cellStyle name="一般 3" xfId="12"/>
    <cellStyle name="一般 3 2" xfId="31"/>
    <cellStyle name="一般 3 3" xfId="32"/>
    <cellStyle name="一般 4" xfId="13"/>
    <cellStyle name="一般 4 2" xfId="33"/>
    <cellStyle name="一般 4 3" xfId="34"/>
    <cellStyle name="一般 5" xfId="14"/>
    <cellStyle name="一般 5 2" xfId="35"/>
    <cellStyle name="一般 5 3" xfId="36"/>
    <cellStyle name="一般 6" xfId="15"/>
    <cellStyle name="一般 6 2" xfId="2"/>
    <cellStyle name="一般 6 2 2" xfId="19"/>
    <cellStyle name="一般 6 3" xfId="18"/>
    <cellStyle name="一般 6 4" xfId="37"/>
    <cellStyle name="一般 6 5" xfId="38"/>
    <cellStyle name="一般 7" xfId="16"/>
    <cellStyle name="一般 7 2" xfId="39"/>
    <cellStyle name="一般 71" xfId="40"/>
    <cellStyle name="一般 8" xfId="41"/>
    <cellStyle name="一般_中壢99下第13週菜單(1)" xfId="17"/>
    <cellStyle name="千分位 2" xfId="42"/>
    <cellStyle name="百分比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5"/>
  <sheetViews>
    <sheetView tabSelected="1" view="pageBreakPreview" zoomScale="85" zoomScaleNormal="100" zoomScaleSheetLayoutView="85" workbookViewId="0">
      <selection activeCell="I30" sqref="I30"/>
    </sheetView>
  </sheetViews>
  <sheetFormatPr defaultColWidth="7.875" defaultRowHeight="21" customHeight="1"/>
  <cols>
    <col min="1" max="1" width="7" style="1" customWidth="1"/>
    <col min="2" max="2" width="22" style="1" customWidth="1"/>
    <col min="3" max="3" width="9.125" style="7" customWidth="1"/>
    <col min="4" max="4" width="22.375" style="1" customWidth="1"/>
    <col min="5" max="5" width="3.25" style="1" customWidth="1"/>
    <col min="6" max="6" width="19.25" style="1" customWidth="1"/>
    <col min="7" max="7" width="3.625" style="1" customWidth="1"/>
    <col min="8" max="8" width="12" style="1" customWidth="1"/>
    <col min="9" max="9" width="18.625" style="1" customWidth="1"/>
    <col min="10" max="10" width="5.875" style="46" customWidth="1"/>
    <col min="11" max="11" width="25.25" style="1" customWidth="1"/>
    <col min="12" max="12" width="5.5" style="1" customWidth="1"/>
    <col min="13" max="13" width="5.5" style="188" customWidth="1"/>
    <col min="14" max="17" width="5.5" style="1" customWidth="1"/>
    <col min="18" max="18" width="7.5" style="1" customWidth="1"/>
    <col min="19" max="16384" width="7.875" style="1"/>
  </cols>
  <sheetData>
    <row r="1" spans="1:25" s="41" customFormat="1" ht="23.45" customHeight="1" thickBot="1">
      <c r="A1" s="279" t="s">
        <v>244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"/>
      <c r="S1" s="27"/>
      <c r="T1" s="27"/>
      <c r="U1" s="27"/>
      <c r="V1" s="27"/>
      <c r="W1" s="27"/>
      <c r="X1" s="27"/>
    </row>
    <row r="2" spans="1:25" s="41" customFormat="1" ht="26.45" customHeight="1" thickBot="1">
      <c r="A2" s="51" t="s">
        <v>0</v>
      </c>
      <c r="B2" s="210" t="s">
        <v>1</v>
      </c>
      <c r="C2" s="210" t="s">
        <v>2</v>
      </c>
      <c r="D2" s="282" t="s">
        <v>3</v>
      </c>
      <c r="E2" s="282"/>
      <c r="F2" s="282" t="s">
        <v>4</v>
      </c>
      <c r="G2" s="282"/>
      <c r="H2" s="210" t="s">
        <v>5</v>
      </c>
      <c r="I2" s="61" t="s">
        <v>6</v>
      </c>
      <c r="J2" s="62" t="s">
        <v>31</v>
      </c>
      <c r="K2" s="63" t="s">
        <v>212</v>
      </c>
      <c r="L2" s="44" t="s">
        <v>30</v>
      </c>
      <c r="M2" s="43" t="s">
        <v>29</v>
      </c>
      <c r="N2" s="43" t="s">
        <v>28</v>
      </c>
      <c r="O2" s="43" t="s">
        <v>27</v>
      </c>
      <c r="P2" s="43" t="s">
        <v>26</v>
      </c>
      <c r="Q2" s="43" t="s">
        <v>25</v>
      </c>
      <c r="R2" s="42" t="s">
        <v>24</v>
      </c>
      <c r="S2" s="27"/>
      <c r="T2" s="27"/>
      <c r="U2" s="27"/>
      <c r="V2" s="27"/>
      <c r="W2" s="27"/>
      <c r="X2" s="27"/>
    </row>
    <row r="3" spans="1:25" ht="15.6" hidden="1" customHeight="1">
      <c r="A3" s="39">
        <v>42457</v>
      </c>
      <c r="B3" s="60"/>
      <c r="C3" s="331"/>
      <c r="D3" s="58"/>
      <c r="E3" s="326"/>
      <c r="F3" s="58"/>
      <c r="G3" s="332"/>
      <c r="H3" s="334"/>
      <c r="I3" s="52"/>
      <c r="J3" s="330"/>
      <c r="K3" s="60"/>
      <c r="L3" s="329">
        <v>4.5</v>
      </c>
      <c r="M3" s="280">
        <v>2.1</v>
      </c>
      <c r="N3" s="280">
        <v>1</v>
      </c>
      <c r="O3" s="280">
        <v>1</v>
      </c>
      <c r="P3" s="280">
        <v>0.5</v>
      </c>
      <c r="Q3" s="280">
        <v>2</v>
      </c>
      <c r="R3" s="325">
        <f>L3*70+M3*75+N3*25+O3*60+Q3*45+P3*120</f>
        <v>707.5</v>
      </c>
      <c r="T3" s="2"/>
      <c r="U3" s="2"/>
      <c r="W3" s="2"/>
      <c r="X3" s="2"/>
      <c r="Y3" s="2"/>
    </row>
    <row r="4" spans="1:25" ht="15.6" hidden="1" customHeight="1" thickBot="1">
      <c r="A4" s="34" t="s">
        <v>19</v>
      </c>
      <c r="B4" s="35"/>
      <c r="C4" s="320"/>
      <c r="D4" s="53"/>
      <c r="E4" s="304"/>
      <c r="F4" s="53"/>
      <c r="G4" s="333"/>
      <c r="H4" s="322"/>
      <c r="I4" s="56"/>
      <c r="J4" s="324"/>
      <c r="K4" s="35"/>
      <c r="L4" s="315"/>
      <c r="M4" s="281"/>
      <c r="N4" s="281"/>
      <c r="O4" s="281"/>
      <c r="P4" s="281"/>
      <c r="Q4" s="281"/>
      <c r="R4" s="318">
        <f>Q4*45+O4*120+N4*75+M4*60+L4*25+J3*70</f>
        <v>0</v>
      </c>
      <c r="T4" s="2"/>
      <c r="V4" s="2"/>
      <c r="X4" s="2"/>
      <c r="Y4" s="2"/>
    </row>
    <row r="5" spans="1:25" ht="15.6" hidden="1" customHeight="1">
      <c r="A5" s="37">
        <f>A3+1</f>
        <v>42458</v>
      </c>
      <c r="B5" s="31"/>
      <c r="C5" s="319"/>
      <c r="D5" s="54"/>
      <c r="E5" s="326"/>
      <c r="F5" s="54"/>
      <c r="G5" s="303"/>
      <c r="H5" s="310"/>
      <c r="I5" s="55"/>
      <c r="J5" s="327"/>
      <c r="K5" s="31"/>
      <c r="L5" s="314">
        <v>4.9000000000000004</v>
      </c>
      <c r="M5" s="316">
        <v>2</v>
      </c>
      <c r="N5" s="316">
        <v>1.6</v>
      </c>
      <c r="O5" s="316"/>
      <c r="P5" s="316"/>
      <c r="Q5" s="316">
        <v>1.8</v>
      </c>
      <c r="R5" s="317">
        <f>L5*70+M5*75+N5*25+O5*60+Q5*45+P5*80</f>
        <v>614</v>
      </c>
      <c r="T5" s="2"/>
      <c r="X5" s="2"/>
      <c r="Y5" s="2"/>
    </row>
    <row r="6" spans="1:25" ht="15.6" hidden="1" customHeight="1">
      <c r="A6" s="34" t="s">
        <v>17</v>
      </c>
      <c r="B6" s="35"/>
      <c r="C6" s="320"/>
      <c r="D6" s="56"/>
      <c r="E6" s="321"/>
      <c r="F6" s="56"/>
      <c r="G6" s="321"/>
      <c r="H6" s="322"/>
      <c r="I6" s="57"/>
      <c r="J6" s="328"/>
      <c r="K6" s="35"/>
      <c r="L6" s="329"/>
      <c r="M6" s="280"/>
      <c r="N6" s="280"/>
      <c r="O6" s="280"/>
      <c r="P6" s="280"/>
      <c r="Q6" s="280"/>
      <c r="R6" s="318">
        <f>Q6*45+O6*120+N6*75+M6*60+L6*25+J5*70</f>
        <v>0</v>
      </c>
      <c r="V6" s="2"/>
      <c r="W6" s="2"/>
      <c r="X6" s="2"/>
      <c r="Y6" s="2"/>
    </row>
    <row r="7" spans="1:25" ht="15.6" hidden="1" customHeight="1">
      <c r="A7" s="32">
        <f>A5+1</f>
        <v>42459</v>
      </c>
      <c r="B7" s="49"/>
      <c r="C7" s="319"/>
      <c r="D7" s="58"/>
      <c r="E7" s="303"/>
      <c r="F7" s="58"/>
      <c r="G7" s="303"/>
      <c r="H7" s="310"/>
      <c r="I7" s="55"/>
      <c r="J7" s="323"/>
      <c r="K7" s="31"/>
      <c r="L7" s="314">
        <v>4.3</v>
      </c>
      <c r="M7" s="316">
        <v>2</v>
      </c>
      <c r="N7" s="316">
        <v>1.8</v>
      </c>
      <c r="O7" s="316">
        <v>1</v>
      </c>
      <c r="P7" s="316"/>
      <c r="Q7" s="316">
        <v>1.9</v>
      </c>
      <c r="R7" s="317">
        <f>L7*70+M7*75+N7*25+O7*60+Q7*45+P7*80</f>
        <v>641.5</v>
      </c>
      <c r="X7" s="2"/>
      <c r="Y7" s="2"/>
    </row>
    <row r="8" spans="1:25" ht="15.6" hidden="1" customHeight="1">
      <c r="A8" s="34" t="s">
        <v>16</v>
      </c>
      <c r="B8" s="48"/>
      <c r="C8" s="320"/>
      <c r="D8" s="56"/>
      <c r="E8" s="321"/>
      <c r="F8" s="56"/>
      <c r="G8" s="321"/>
      <c r="H8" s="322"/>
      <c r="I8" s="57"/>
      <c r="J8" s="324"/>
      <c r="K8" s="35"/>
      <c r="L8" s="315"/>
      <c r="M8" s="281"/>
      <c r="N8" s="281"/>
      <c r="O8" s="281"/>
      <c r="P8" s="281"/>
      <c r="Q8" s="281"/>
      <c r="R8" s="318">
        <f>Q8*45+O8*120+N8*75+M8*60+L8*25+J7*70</f>
        <v>0</v>
      </c>
      <c r="X8" s="2"/>
      <c r="Y8" s="2"/>
    </row>
    <row r="9" spans="1:25" ht="15.6" hidden="1" customHeight="1">
      <c r="A9" s="32">
        <f>A7+1</f>
        <v>42460</v>
      </c>
      <c r="B9" s="31"/>
      <c r="C9" s="301"/>
      <c r="D9" s="54"/>
      <c r="E9" s="303"/>
      <c r="F9" s="55"/>
      <c r="G9" s="305"/>
      <c r="H9" s="310"/>
      <c r="I9" s="58"/>
      <c r="J9" s="312"/>
      <c r="K9" s="31"/>
      <c r="L9" s="314">
        <v>4.5999999999999996</v>
      </c>
      <c r="M9" s="316">
        <v>2.2000000000000002</v>
      </c>
      <c r="N9" s="316">
        <v>1.5</v>
      </c>
      <c r="O9" s="316"/>
      <c r="P9" s="316">
        <v>0.5</v>
      </c>
      <c r="Q9" s="316">
        <v>2</v>
      </c>
      <c r="R9" s="317">
        <f>L9*70+M9*75+N9*25+O9*60+Q9*45+P9*150</f>
        <v>689.5</v>
      </c>
      <c r="T9" s="64"/>
      <c r="U9" s="38"/>
      <c r="V9" s="38"/>
      <c r="W9" s="2"/>
      <c r="X9" s="2"/>
      <c r="Y9" s="2"/>
    </row>
    <row r="10" spans="1:25" ht="15.6" hidden="1" customHeight="1" thickBot="1">
      <c r="A10" s="34" t="s">
        <v>15</v>
      </c>
      <c r="B10" s="29"/>
      <c r="C10" s="302"/>
      <c r="D10" s="59"/>
      <c r="E10" s="304"/>
      <c r="F10" s="97"/>
      <c r="G10" s="306"/>
      <c r="H10" s="311"/>
      <c r="I10" s="59"/>
      <c r="J10" s="313"/>
      <c r="K10" s="33"/>
      <c r="L10" s="315"/>
      <c r="M10" s="281"/>
      <c r="N10" s="281"/>
      <c r="O10" s="281"/>
      <c r="P10" s="281"/>
      <c r="Q10" s="281"/>
      <c r="R10" s="318">
        <f>Q10*45+O10*120+N10*75+M10*60+L10*25+J9*70</f>
        <v>0</v>
      </c>
      <c r="T10" s="65"/>
      <c r="W10" s="2"/>
      <c r="X10" s="2"/>
      <c r="Y10" s="2"/>
    </row>
    <row r="11" spans="1:25" ht="15.6" hidden="1" customHeight="1">
      <c r="A11" s="74"/>
      <c r="B11" s="341"/>
      <c r="C11" s="342"/>
      <c r="D11" s="342"/>
      <c r="E11" s="342"/>
      <c r="F11" s="342"/>
      <c r="G11" s="342"/>
      <c r="H11" s="342"/>
      <c r="I11" s="342"/>
      <c r="J11" s="342"/>
      <c r="K11" s="343"/>
      <c r="L11" s="350"/>
      <c r="M11" s="233"/>
      <c r="N11" s="233"/>
      <c r="O11" s="233"/>
      <c r="P11" s="233"/>
      <c r="Q11" s="232"/>
      <c r="R11" s="218">
        <f>L11*70+M11*75+N11*25+O11*60+Q11*45+P11*120</f>
        <v>0</v>
      </c>
      <c r="T11" s="2"/>
      <c r="V11" s="2"/>
      <c r="W11" s="2"/>
      <c r="X11" s="2"/>
      <c r="Y11" s="2"/>
    </row>
    <row r="12" spans="1:25" ht="15.6" hidden="1" customHeight="1" thickBot="1">
      <c r="A12" s="75"/>
      <c r="B12" s="344"/>
      <c r="C12" s="345"/>
      <c r="D12" s="345"/>
      <c r="E12" s="345"/>
      <c r="F12" s="345"/>
      <c r="G12" s="345"/>
      <c r="H12" s="345"/>
      <c r="I12" s="345"/>
      <c r="J12" s="345"/>
      <c r="K12" s="346"/>
      <c r="L12" s="351"/>
      <c r="M12" s="239"/>
      <c r="N12" s="239"/>
      <c r="O12" s="239"/>
      <c r="P12" s="239"/>
      <c r="Q12" s="223"/>
      <c r="R12" s="220">
        <f>Q12*45+O12*120+N12*75+M12*60+L12*25+K11*70</f>
        <v>0</v>
      </c>
      <c r="T12" s="38"/>
      <c r="V12" s="2"/>
      <c r="W12" s="2"/>
      <c r="X12" s="2"/>
      <c r="Y12" s="2"/>
    </row>
    <row r="13" spans="1:25" ht="15.6" customHeight="1">
      <c r="A13" s="39">
        <v>42828</v>
      </c>
      <c r="B13" s="195"/>
      <c r="C13" s="309"/>
      <c r="D13" s="196"/>
      <c r="E13" s="309"/>
      <c r="F13" s="197"/>
      <c r="G13" s="309"/>
      <c r="H13" s="309"/>
      <c r="I13" s="198"/>
      <c r="J13" s="352"/>
      <c r="K13" s="195"/>
      <c r="L13" s="248"/>
      <c r="M13" s="230"/>
      <c r="N13" s="230"/>
      <c r="O13" s="230"/>
      <c r="P13" s="230"/>
      <c r="Q13" s="222"/>
      <c r="R13" s="219">
        <f>L13*70+M13*75+N13*25+O13*60+Q13*45+P13*120</f>
        <v>0</v>
      </c>
      <c r="V13" s="2"/>
      <c r="W13" s="2"/>
      <c r="X13" s="2"/>
      <c r="Y13" s="2"/>
    </row>
    <row r="14" spans="1:25" ht="15.6" customHeight="1">
      <c r="A14" s="34" t="s">
        <v>19</v>
      </c>
      <c r="B14" s="199"/>
      <c r="C14" s="291"/>
      <c r="D14" s="200"/>
      <c r="E14" s="291"/>
      <c r="F14" s="201"/>
      <c r="G14" s="291"/>
      <c r="H14" s="291"/>
      <c r="I14" s="202"/>
      <c r="J14" s="353"/>
      <c r="K14" s="199"/>
      <c r="L14" s="248"/>
      <c r="M14" s="232"/>
      <c r="N14" s="232"/>
      <c r="O14" s="232"/>
      <c r="P14" s="232"/>
      <c r="Q14" s="222"/>
      <c r="R14" s="286">
        <f>Q14*45+O14*120+N14*75+M14*60+L14*25+K13*70</f>
        <v>0</v>
      </c>
      <c r="T14" s="68"/>
    </row>
    <row r="15" spans="1:25" ht="15.6" customHeight="1">
      <c r="A15" s="37">
        <f>A13+1</f>
        <v>42829</v>
      </c>
      <c r="B15" s="203"/>
      <c r="C15" s="290"/>
      <c r="D15" s="197"/>
      <c r="E15" s="290"/>
      <c r="F15" s="204"/>
      <c r="G15" s="290"/>
      <c r="H15" s="290"/>
      <c r="I15" s="204"/>
      <c r="J15" s="292"/>
      <c r="K15" s="203"/>
      <c r="L15" s="237"/>
      <c r="M15" s="233"/>
      <c r="N15" s="233"/>
      <c r="O15" s="233"/>
      <c r="P15" s="233"/>
      <c r="Q15" s="232"/>
      <c r="R15" s="218">
        <f>L15*70+M15*75+N15*25+O15*60+Q15*45+P15*120</f>
        <v>0</v>
      </c>
      <c r="T15" s="69"/>
    </row>
    <row r="16" spans="1:25" ht="15.6" customHeight="1">
      <c r="A16" s="34" t="s">
        <v>51</v>
      </c>
      <c r="B16" s="199"/>
      <c r="C16" s="291"/>
      <c r="D16" s="205"/>
      <c r="E16" s="291"/>
      <c r="F16" s="201"/>
      <c r="G16" s="291"/>
      <c r="H16" s="291"/>
      <c r="I16" s="201"/>
      <c r="J16" s="293"/>
      <c r="K16" s="199"/>
      <c r="L16" s="274"/>
      <c r="M16" s="233"/>
      <c r="N16" s="233"/>
      <c r="O16" s="233"/>
      <c r="P16" s="233"/>
      <c r="Q16" s="230"/>
      <c r="R16" s="218">
        <f>Q16*45+O16*120+N16*75+M16*60+L16*25+K15*70</f>
        <v>0</v>
      </c>
      <c r="T16" s="69"/>
    </row>
    <row r="17" spans="1:21" ht="15.6" customHeight="1">
      <c r="A17" s="32">
        <f>A15+1</f>
        <v>42830</v>
      </c>
      <c r="B17" s="49" t="s">
        <v>336</v>
      </c>
      <c r="C17" s="307" t="s">
        <v>57</v>
      </c>
      <c r="D17" s="101" t="s">
        <v>344</v>
      </c>
      <c r="E17" s="252" t="s">
        <v>345</v>
      </c>
      <c r="F17" s="84" t="s">
        <v>346</v>
      </c>
      <c r="G17" s="252" t="s">
        <v>347</v>
      </c>
      <c r="H17" s="253" t="s">
        <v>58</v>
      </c>
      <c r="I17" s="101" t="s">
        <v>348</v>
      </c>
      <c r="J17" s="288"/>
      <c r="K17" s="49" t="s">
        <v>68</v>
      </c>
      <c r="L17" s="237">
        <v>4.2</v>
      </c>
      <c r="M17" s="233">
        <v>2.5</v>
      </c>
      <c r="N17" s="233">
        <v>1.2</v>
      </c>
      <c r="O17" s="233">
        <v>1.2</v>
      </c>
      <c r="P17" s="233"/>
      <c r="Q17" s="232">
        <v>2</v>
      </c>
      <c r="R17" s="218">
        <f>L17*70+M17*75+N17*25+O17*60+Q17*45+P17*120</f>
        <v>673.5</v>
      </c>
    </row>
    <row r="18" spans="1:21" ht="15.6" customHeight="1">
      <c r="A18" s="34" t="s">
        <v>52</v>
      </c>
      <c r="B18" s="48" t="s">
        <v>337</v>
      </c>
      <c r="C18" s="308"/>
      <c r="D18" s="87" t="s">
        <v>349</v>
      </c>
      <c r="E18" s="249"/>
      <c r="F18" s="88" t="s">
        <v>350</v>
      </c>
      <c r="G18" s="249"/>
      <c r="H18" s="253"/>
      <c r="I18" s="87" t="s">
        <v>351</v>
      </c>
      <c r="J18" s="289"/>
      <c r="K18" s="98"/>
      <c r="L18" s="274"/>
      <c r="M18" s="233"/>
      <c r="N18" s="233"/>
      <c r="O18" s="233"/>
      <c r="P18" s="233"/>
      <c r="Q18" s="230"/>
      <c r="R18" s="218" t="e">
        <f>Q18*45+O18*120+N18*75+M18*60+L18*25+K17*70</f>
        <v>#VALUE!</v>
      </c>
    </row>
    <row r="19" spans="1:21" ht="15.6" customHeight="1">
      <c r="A19" s="32">
        <f>A17+1</f>
        <v>42831</v>
      </c>
      <c r="B19" s="49" t="s">
        <v>10</v>
      </c>
      <c r="C19" s="252" t="s">
        <v>59</v>
      </c>
      <c r="D19" s="84" t="s">
        <v>352</v>
      </c>
      <c r="E19" s="252" t="s">
        <v>347</v>
      </c>
      <c r="F19" s="211" t="s">
        <v>67</v>
      </c>
      <c r="G19" s="252" t="s">
        <v>353</v>
      </c>
      <c r="H19" s="252" t="s">
        <v>354</v>
      </c>
      <c r="I19" s="84" t="s">
        <v>355</v>
      </c>
      <c r="J19" s="288" t="s">
        <v>356</v>
      </c>
      <c r="K19" s="49" t="s">
        <v>187</v>
      </c>
      <c r="L19" s="248">
        <v>4.5</v>
      </c>
      <c r="M19" s="230">
        <v>2</v>
      </c>
      <c r="N19" s="230">
        <v>1</v>
      </c>
      <c r="O19" s="230"/>
      <c r="P19" s="230">
        <v>0.5</v>
      </c>
      <c r="Q19" s="222">
        <v>2</v>
      </c>
      <c r="R19" s="218">
        <f>L19*70+M19*75+N19*25+O19*60+Q19*45+P19*120</f>
        <v>640</v>
      </c>
      <c r="T19" s="64"/>
    </row>
    <row r="20" spans="1:21" ht="15.6" customHeight="1">
      <c r="A20" s="34" t="s">
        <v>53</v>
      </c>
      <c r="B20" s="50" t="s">
        <v>23</v>
      </c>
      <c r="C20" s="249"/>
      <c r="D20" s="87" t="s">
        <v>357</v>
      </c>
      <c r="E20" s="249"/>
      <c r="F20" s="212" t="s">
        <v>358</v>
      </c>
      <c r="G20" s="249"/>
      <c r="H20" s="249"/>
      <c r="I20" s="87" t="s">
        <v>359</v>
      </c>
      <c r="J20" s="289"/>
      <c r="K20" s="98" t="s">
        <v>186</v>
      </c>
      <c r="L20" s="274"/>
      <c r="M20" s="233"/>
      <c r="N20" s="233"/>
      <c r="O20" s="233"/>
      <c r="P20" s="233"/>
      <c r="Q20" s="230"/>
      <c r="R20" s="218" t="e">
        <f>Q20*45+O20*120+N20*75+M20*60+L20*25+K19*70</f>
        <v>#VALUE!</v>
      </c>
      <c r="T20" s="65"/>
    </row>
    <row r="21" spans="1:21" ht="15.6" customHeight="1">
      <c r="A21" s="32">
        <f>A19+1</f>
        <v>42832</v>
      </c>
      <c r="B21" s="49" t="s">
        <v>184</v>
      </c>
      <c r="C21" s="252" t="s">
        <v>56</v>
      </c>
      <c r="D21" s="82" t="s">
        <v>360</v>
      </c>
      <c r="E21" s="246" t="s">
        <v>345</v>
      </c>
      <c r="F21" s="83" t="s">
        <v>65</v>
      </c>
      <c r="G21" s="246" t="s">
        <v>361</v>
      </c>
      <c r="H21" s="252" t="s">
        <v>354</v>
      </c>
      <c r="I21" s="84" t="s">
        <v>362</v>
      </c>
      <c r="J21" s="285" t="s">
        <v>363</v>
      </c>
      <c r="K21" s="70" t="s">
        <v>72</v>
      </c>
      <c r="L21" s="237">
        <v>4.5</v>
      </c>
      <c r="M21" s="233">
        <v>1.9</v>
      </c>
      <c r="N21" s="233">
        <v>1.3</v>
      </c>
      <c r="O21" s="233">
        <v>1</v>
      </c>
      <c r="P21" s="233">
        <v>0.5</v>
      </c>
      <c r="Q21" s="232">
        <v>1.8</v>
      </c>
      <c r="R21" s="219">
        <f>L21*70+M21*75+N21*25+O21*60+Q21*45+P21*120</f>
        <v>691</v>
      </c>
      <c r="U21" s="72"/>
    </row>
    <row r="22" spans="1:21" ht="15.6" customHeight="1" thickBot="1">
      <c r="A22" s="30" t="s">
        <v>54</v>
      </c>
      <c r="B22" s="189" t="s">
        <v>185</v>
      </c>
      <c r="C22" s="257"/>
      <c r="D22" s="93" t="s">
        <v>364</v>
      </c>
      <c r="E22" s="247"/>
      <c r="F22" s="86" t="s">
        <v>365</v>
      </c>
      <c r="G22" s="247"/>
      <c r="H22" s="257"/>
      <c r="I22" s="86" t="s">
        <v>366</v>
      </c>
      <c r="J22" s="287"/>
      <c r="K22" s="50" t="s">
        <v>8</v>
      </c>
      <c r="L22" s="274"/>
      <c r="M22" s="239"/>
      <c r="N22" s="239"/>
      <c r="O22" s="239"/>
      <c r="P22" s="239"/>
      <c r="Q22" s="230"/>
      <c r="R22" s="218" t="e">
        <f>Q22*45+O22*120+N22*75+M22*60+L22*25+K21*70</f>
        <v>#VALUE!</v>
      </c>
      <c r="U22" s="73"/>
    </row>
    <row r="23" spans="1:21" ht="15.6" customHeight="1">
      <c r="A23" s="39">
        <f>A21+3</f>
        <v>42835</v>
      </c>
      <c r="B23" s="70" t="s">
        <v>322</v>
      </c>
      <c r="C23" s="256" t="s">
        <v>61</v>
      </c>
      <c r="D23" s="91" t="s">
        <v>249</v>
      </c>
      <c r="E23" s="256" t="s">
        <v>347</v>
      </c>
      <c r="F23" s="84" t="s">
        <v>367</v>
      </c>
      <c r="G23" s="256" t="s">
        <v>353</v>
      </c>
      <c r="H23" s="256" t="s">
        <v>5</v>
      </c>
      <c r="I23" s="102" t="s">
        <v>368</v>
      </c>
      <c r="J23" s="298" t="s">
        <v>62</v>
      </c>
      <c r="K23" s="99" t="s">
        <v>335</v>
      </c>
      <c r="L23" s="299">
        <v>4.3</v>
      </c>
      <c r="M23" s="300">
        <v>2.2000000000000002</v>
      </c>
      <c r="N23" s="300">
        <v>1.2</v>
      </c>
      <c r="O23" s="300">
        <v>1</v>
      </c>
      <c r="P23" s="300"/>
      <c r="Q23" s="294">
        <v>2</v>
      </c>
      <c r="R23" s="295">
        <f>L23*70+M23*75+N23*25+O23*60+Q23*45+P23*120</f>
        <v>646</v>
      </c>
      <c r="T23" s="64"/>
    </row>
    <row r="24" spans="1:21" ht="15.6" customHeight="1">
      <c r="A24" s="34" t="s">
        <v>55</v>
      </c>
      <c r="B24" s="48" t="s">
        <v>323</v>
      </c>
      <c r="C24" s="249"/>
      <c r="D24" s="92" t="s">
        <v>369</v>
      </c>
      <c r="E24" s="249"/>
      <c r="F24" s="87" t="s">
        <v>370</v>
      </c>
      <c r="G24" s="249"/>
      <c r="H24" s="249"/>
      <c r="I24" s="93" t="s">
        <v>371</v>
      </c>
      <c r="J24" s="259"/>
      <c r="K24" s="48" t="s">
        <v>70</v>
      </c>
      <c r="L24" s="274"/>
      <c r="M24" s="233"/>
      <c r="N24" s="233"/>
      <c r="O24" s="233"/>
      <c r="P24" s="233"/>
      <c r="Q24" s="230"/>
      <c r="R24" s="286" t="e">
        <f>Q24*45+O24*120+N24*75+M24*60+L24*25+K23*70</f>
        <v>#VALUE!</v>
      </c>
      <c r="T24" s="65"/>
    </row>
    <row r="25" spans="1:21" ht="15.6" customHeight="1">
      <c r="A25" s="37">
        <f>A23+1</f>
        <v>42836</v>
      </c>
      <c r="B25" s="49" t="s">
        <v>32</v>
      </c>
      <c r="C25" s="252" t="s">
        <v>56</v>
      </c>
      <c r="D25" s="84" t="s">
        <v>372</v>
      </c>
      <c r="E25" s="252" t="s">
        <v>347</v>
      </c>
      <c r="F25" s="84" t="s">
        <v>373</v>
      </c>
      <c r="G25" s="252" t="s">
        <v>347</v>
      </c>
      <c r="H25" s="252" t="s">
        <v>63</v>
      </c>
      <c r="I25" s="94" t="s">
        <v>374</v>
      </c>
      <c r="J25" s="296"/>
      <c r="K25" s="49" t="s">
        <v>188</v>
      </c>
      <c r="L25" s="237">
        <v>4.5</v>
      </c>
      <c r="M25" s="233">
        <v>2</v>
      </c>
      <c r="N25" s="233">
        <v>1.5</v>
      </c>
      <c r="O25" s="233"/>
      <c r="P25" s="233"/>
      <c r="Q25" s="232">
        <v>1.8</v>
      </c>
      <c r="R25" s="218">
        <f>L25*70+M25*75+N25*25+O25*60+Q25*45+P25*120</f>
        <v>583.5</v>
      </c>
      <c r="T25" s="64"/>
    </row>
    <row r="26" spans="1:21" ht="15.6" customHeight="1">
      <c r="A26" s="34" t="s">
        <v>51</v>
      </c>
      <c r="B26" s="50" t="s">
        <v>33</v>
      </c>
      <c r="C26" s="249"/>
      <c r="D26" s="87" t="s">
        <v>375</v>
      </c>
      <c r="E26" s="249"/>
      <c r="F26" s="87" t="s">
        <v>376</v>
      </c>
      <c r="G26" s="249"/>
      <c r="H26" s="249"/>
      <c r="I26" s="95" t="s">
        <v>377</v>
      </c>
      <c r="J26" s="297"/>
      <c r="K26" s="48" t="s">
        <v>189</v>
      </c>
      <c r="L26" s="248"/>
      <c r="M26" s="232"/>
      <c r="N26" s="232"/>
      <c r="O26" s="232"/>
      <c r="P26" s="232"/>
      <c r="Q26" s="222"/>
      <c r="R26" s="218" t="e">
        <f>Q26*45+O26*120+N26*75+M26*60+L26*25+K25*70</f>
        <v>#VALUE!</v>
      </c>
      <c r="T26" s="65"/>
      <c r="U26" s="68"/>
    </row>
    <row r="27" spans="1:21" ht="15.6" customHeight="1">
      <c r="A27" s="32">
        <f>A25+1</f>
        <v>42837</v>
      </c>
      <c r="B27" s="203" t="s">
        <v>340</v>
      </c>
      <c r="C27" s="290" t="s">
        <v>57</v>
      </c>
      <c r="D27" s="84" t="s">
        <v>378</v>
      </c>
      <c r="E27" s="252" t="s">
        <v>379</v>
      </c>
      <c r="F27" s="101" t="s">
        <v>380</v>
      </c>
      <c r="G27" s="252" t="s">
        <v>353</v>
      </c>
      <c r="H27" s="252" t="s">
        <v>58</v>
      </c>
      <c r="I27" s="84" t="s">
        <v>381</v>
      </c>
      <c r="J27" s="292"/>
      <c r="K27" s="203"/>
      <c r="L27" s="237"/>
      <c r="M27" s="233"/>
      <c r="N27" s="233"/>
      <c r="O27" s="233"/>
      <c r="P27" s="233"/>
      <c r="Q27" s="232"/>
      <c r="R27" s="218">
        <f>L27*70+M27*75+N27*25+O27*60+Q27*45+P27*120</f>
        <v>0</v>
      </c>
      <c r="T27" s="64"/>
      <c r="U27" s="69"/>
    </row>
    <row r="28" spans="1:21" ht="15.6" customHeight="1">
      <c r="A28" s="34" t="s">
        <v>52</v>
      </c>
      <c r="B28" s="199"/>
      <c r="C28" s="291"/>
      <c r="D28" s="87" t="s">
        <v>382</v>
      </c>
      <c r="E28" s="249"/>
      <c r="F28" s="88" t="s">
        <v>383</v>
      </c>
      <c r="G28" s="249"/>
      <c r="H28" s="249"/>
      <c r="I28" s="87" t="s">
        <v>384</v>
      </c>
      <c r="J28" s="293"/>
      <c r="K28" s="215"/>
      <c r="L28" s="274"/>
      <c r="M28" s="233"/>
      <c r="N28" s="233"/>
      <c r="O28" s="233"/>
      <c r="P28" s="233"/>
      <c r="Q28" s="230"/>
      <c r="R28" s="218">
        <f>Q28*45+O28*120+N28*75+M28*60+L28*25+K27*70</f>
        <v>0</v>
      </c>
      <c r="T28" s="65"/>
      <c r="U28" s="38"/>
    </row>
    <row r="29" spans="1:21" ht="15.6" customHeight="1">
      <c r="A29" s="32">
        <f>A27+1</f>
        <v>42838</v>
      </c>
      <c r="B29" s="70" t="s">
        <v>190</v>
      </c>
      <c r="C29" s="252" t="s">
        <v>250</v>
      </c>
      <c r="D29" s="101" t="s">
        <v>385</v>
      </c>
      <c r="E29" s="252" t="s">
        <v>347</v>
      </c>
      <c r="F29" s="83" t="s">
        <v>251</v>
      </c>
      <c r="G29" s="252" t="s">
        <v>353</v>
      </c>
      <c r="H29" s="252" t="s">
        <v>63</v>
      </c>
      <c r="I29" s="83" t="s">
        <v>386</v>
      </c>
      <c r="J29" s="288"/>
      <c r="K29" s="49" t="s">
        <v>396</v>
      </c>
      <c r="L29" s="237">
        <v>4.5</v>
      </c>
      <c r="M29" s="233">
        <v>2</v>
      </c>
      <c r="N29" s="233">
        <v>1</v>
      </c>
      <c r="O29" s="233"/>
      <c r="P29" s="233">
        <v>0.5</v>
      </c>
      <c r="Q29" s="232">
        <v>2</v>
      </c>
      <c r="R29" s="218">
        <f>L29*70+M29*75+N29*25+O29*60+Q29*45+P29*150</f>
        <v>655</v>
      </c>
      <c r="U29" s="40"/>
    </row>
    <row r="30" spans="1:21" s="7" customFormat="1" ht="15.6" customHeight="1">
      <c r="A30" s="34" t="s">
        <v>53</v>
      </c>
      <c r="B30" s="48" t="s">
        <v>191</v>
      </c>
      <c r="C30" s="249"/>
      <c r="D30" s="87" t="s">
        <v>387</v>
      </c>
      <c r="E30" s="249"/>
      <c r="F30" s="87" t="s">
        <v>388</v>
      </c>
      <c r="G30" s="249"/>
      <c r="H30" s="249"/>
      <c r="I30" s="89" t="s">
        <v>395</v>
      </c>
      <c r="J30" s="289"/>
      <c r="K30" s="98" t="s">
        <v>397</v>
      </c>
      <c r="L30" s="274"/>
      <c r="M30" s="233"/>
      <c r="N30" s="233"/>
      <c r="O30" s="233"/>
      <c r="P30" s="233"/>
      <c r="Q30" s="230"/>
      <c r="R30" s="218" t="e">
        <f>Q30*45+O30*120+N30*75+M30*60+L30*25+K29*70</f>
        <v>#VALUE!</v>
      </c>
    </row>
    <row r="31" spans="1:21" ht="15.6" customHeight="1">
      <c r="A31" s="32">
        <f>A29+1</f>
        <v>42839</v>
      </c>
      <c r="B31" s="70" t="s">
        <v>22</v>
      </c>
      <c r="C31" s="252" t="s">
        <v>56</v>
      </c>
      <c r="D31" s="82" t="s">
        <v>389</v>
      </c>
      <c r="E31" s="246" t="s">
        <v>347</v>
      </c>
      <c r="F31" s="83" t="s">
        <v>390</v>
      </c>
      <c r="G31" s="246" t="s">
        <v>353</v>
      </c>
      <c r="H31" s="252" t="s">
        <v>63</v>
      </c>
      <c r="I31" s="84" t="s">
        <v>391</v>
      </c>
      <c r="J31" s="285" t="s">
        <v>62</v>
      </c>
      <c r="K31" s="70" t="s">
        <v>7</v>
      </c>
      <c r="L31" s="237">
        <v>4.4000000000000004</v>
      </c>
      <c r="M31" s="233">
        <v>2.5</v>
      </c>
      <c r="N31" s="233">
        <v>1.1000000000000001</v>
      </c>
      <c r="O31" s="233">
        <v>1</v>
      </c>
      <c r="P31" s="233"/>
      <c r="Q31" s="232">
        <v>1.9</v>
      </c>
      <c r="R31" s="218">
        <f>L31*70+M31*75+N31*25+O31*60+Q31*45+P31*120</f>
        <v>668.5</v>
      </c>
      <c r="U31" s="38"/>
    </row>
    <row r="32" spans="1:21" ht="15.6" customHeight="1" thickBot="1">
      <c r="A32" s="30" t="s">
        <v>54</v>
      </c>
      <c r="B32" s="50" t="s">
        <v>21</v>
      </c>
      <c r="C32" s="257"/>
      <c r="D32" s="85" t="s">
        <v>392</v>
      </c>
      <c r="E32" s="247"/>
      <c r="F32" s="86" t="s">
        <v>393</v>
      </c>
      <c r="G32" s="247"/>
      <c r="H32" s="257"/>
      <c r="I32" s="86" t="s">
        <v>394</v>
      </c>
      <c r="J32" s="287"/>
      <c r="K32" s="190" t="s">
        <v>20</v>
      </c>
      <c r="L32" s="238"/>
      <c r="M32" s="239"/>
      <c r="N32" s="239"/>
      <c r="O32" s="239"/>
      <c r="P32" s="239"/>
      <c r="Q32" s="223"/>
      <c r="R32" s="220" t="e">
        <f>Q32*45+O32*120+N32*75+M32*60+L32*25+K31*70</f>
        <v>#VALUE!</v>
      </c>
    </row>
    <row r="33" spans="1:24" s="28" customFormat="1" ht="15.6" customHeight="1">
      <c r="A33" s="39">
        <f>A31+3</f>
        <v>42842</v>
      </c>
      <c r="B33" s="191" t="s">
        <v>328</v>
      </c>
      <c r="C33" s="256" t="s">
        <v>61</v>
      </c>
      <c r="D33" s="91" t="s">
        <v>252</v>
      </c>
      <c r="E33" s="256" t="s">
        <v>206</v>
      </c>
      <c r="F33" s="96" t="s">
        <v>253</v>
      </c>
      <c r="G33" s="256" t="s">
        <v>208</v>
      </c>
      <c r="H33" s="271" t="s">
        <v>5</v>
      </c>
      <c r="I33" s="100" t="s">
        <v>254</v>
      </c>
      <c r="J33" s="272" t="s">
        <v>62</v>
      </c>
      <c r="K33" s="70" t="s">
        <v>202</v>
      </c>
      <c r="L33" s="248">
        <v>4.3</v>
      </c>
      <c r="M33" s="230">
        <v>2</v>
      </c>
      <c r="N33" s="230">
        <v>1</v>
      </c>
      <c r="O33" s="230">
        <v>1</v>
      </c>
      <c r="P33" s="230">
        <v>0.5</v>
      </c>
      <c r="Q33" s="222">
        <v>1.8</v>
      </c>
      <c r="R33" s="219">
        <f>L33*70+M33*75+N33*25+O33*60+Q33*45+P33*120</f>
        <v>677</v>
      </c>
      <c r="T33" s="64"/>
      <c r="U33" s="36"/>
      <c r="V33" s="64"/>
      <c r="W33" s="36"/>
      <c r="X33" s="36"/>
    </row>
    <row r="34" spans="1:24" s="28" customFormat="1" ht="15.6" customHeight="1">
      <c r="A34" s="34" t="s">
        <v>55</v>
      </c>
      <c r="B34" s="48" t="s">
        <v>329</v>
      </c>
      <c r="C34" s="249"/>
      <c r="D34" s="92" t="s">
        <v>255</v>
      </c>
      <c r="E34" s="249"/>
      <c r="F34" s="87" t="s">
        <v>256</v>
      </c>
      <c r="G34" s="249"/>
      <c r="H34" s="253"/>
      <c r="I34" s="93" t="s">
        <v>257</v>
      </c>
      <c r="J34" s="273"/>
      <c r="K34" s="50" t="s">
        <v>194</v>
      </c>
      <c r="L34" s="248"/>
      <c r="M34" s="232"/>
      <c r="N34" s="232"/>
      <c r="O34" s="232"/>
      <c r="P34" s="232"/>
      <c r="Q34" s="222"/>
      <c r="R34" s="286" t="e">
        <f>Q34*45+O34*120+N34*75+M34*60+L34*25+K33*70</f>
        <v>#VALUE!</v>
      </c>
      <c r="T34" s="65"/>
      <c r="U34" s="36"/>
      <c r="V34" s="65"/>
      <c r="W34" s="36"/>
      <c r="X34" s="38"/>
    </row>
    <row r="35" spans="1:24" s="28" customFormat="1" ht="15.6" customHeight="1">
      <c r="A35" s="37">
        <f>A33+1</f>
        <v>42843</v>
      </c>
      <c r="B35" s="49" t="s">
        <v>330</v>
      </c>
      <c r="C35" s="253" t="s">
        <v>56</v>
      </c>
      <c r="D35" s="84" t="s">
        <v>258</v>
      </c>
      <c r="E35" s="252" t="s">
        <v>207</v>
      </c>
      <c r="F35" s="83" t="s">
        <v>259</v>
      </c>
      <c r="G35" s="252" t="s">
        <v>209</v>
      </c>
      <c r="H35" s="253" t="s">
        <v>63</v>
      </c>
      <c r="I35" s="94" t="s">
        <v>260</v>
      </c>
      <c r="J35" s="255"/>
      <c r="K35" s="49" t="s">
        <v>213</v>
      </c>
      <c r="L35" s="237">
        <v>4.5</v>
      </c>
      <c r="M35" s="233">
        <v>2.2000000000000002</v>
      </c>
      <c r="N35" s="233">
        <v>1.3</v>
      </c>
      <c r="O35" s="233"/>
      <c r="P35" s="233"/>
      <c r="Q35" s="232">
        <v>2</v>
      </c>
      <c r="R35" s="218">
        <f>L35*70+M35*75+N35*25+O35*60+Q35*45+P35*120</f>
        <v>602.5</v>
      </c>
      <c r="T35" s="69"/>
      <c r="U35" s="36"/>
      <c r="V35" s="36"/>
      <c r="W35" s="36"/>
      <c r="X35" s="36"/>
    </row>
    <row r="36" spans="1:24" s="28" customFormat="1" ht="15.6" customHeight="1">
      <c r="A36" s="34" t="s">
        <v>51</v>
      </c>
      <c r="B36" s="48" t="s">
        <v>331</v>
      </c>
      <c r="C36" s="251"/>
      <c r="D36" s="87" t="s">
        <v>261</v>
      </c>
      <c r="E36" s="249"/>
      <c r="F36" s="87" t="s">
        <v>262</v>
      </c>
      <c r="G36" s="249"/>
      <c r="H36" s="253"/>
      <c r="I36" s="95" t="s">
        <v>263</v>
      </c>
      <c r="J36" s="255"/>
      <c r="K36" s="48" t="s">
        <v>214</v>
      </c>
      <c r="L36" s="274"/>
      <c r="M36" s="233"/>
      <c r="N36" s="233"/>
      <c r="O36" s="233"/>
      <c r="P36" s="233"/>
      <c r="Q36" s="230"/>
      <c r="R36" s="218" t="e">
        <f>Q36*45+O36*120+N36*75+M36*60+L36*25+K35*70</f>
        <v>#VALUE!</v>
      </c>
      <c r="T36" s="36"/>
      <c r="U36" s="36"/>
      <c r="V36" s="36"/>
      <c r="W36" s="36"/>
    </row>
    <row r="37" spans="1:24" s="28" customFormat="1" ht="15.6" customHeight="1">
      <c r="A37" s="32">
        <f>A35+1</f>
        <v>42844</v>
      </c>
      <c r="B37" s="49" t="s">
        <v>204</v>
      </c>
      <c r="C37" s="283" t="s">
        <v>57</v>
      </c>
      <c r="D37" s="213" t="s">
        <v>264</v>
      </c>
      <c r="E37" s="252" t="s">
        <v>205</v>
      </c>
      <c r="F37" s="84" t="s">
        <v>265</v>
      </c>
      <c r="G37" s="285" t="s">
        <v>208</v>
      </c>
      <c r="H37" s="252" t="s">
        <v>58</v>
      </c>
      <c r="I37" s="84" t="s">
        <v>266</v>
      </c>
      <c r="J37" s="255"/>
      <c r="K37" s="49" t="s">
        <v>68</v>
      </c>
      <c r="L37" s="237">
        <v>4.5</v>
      </c>
      <c r="M37" s="233">
        <v>2.5</v>
      </c>
      <c r="N37" s="233">
        <v>1.5</v>
      </c>
      <c r="O37" s="233">
        <v>1.2</v>
      </c>
      <c r="P37" s="233"/>
      <c r="Q37" s="232">
        <v>1.7</v>
      </c>
      <c r="R37" s="218">
        <f>L37*70+M37*75+N37*25+O37*60+Q37*45+P37*120</f>
        <v>688.5</v>
      </c>
      <c r="T37" s="64"/>
      <c r="U37" s="36"/>
      <c r="V37" s="36"/>
      <c r="W37" s="36"/>
    </row>
    <row r="38" spans="1:24" s="28" customFormat="1" ht="15.6" customHeight="1">
      <c r="A38" s="34" t="s">
        <v>52</v>
      </c>
      <c r="B38" s="50" t="s">
        <v>201</v>
      </c>
      <c r="C38" s="284"/>
      <c r="D38" s="87" t="s">
        <v>267</v>
      </c>
      <c r="E38" s="249"/>
      <c r="F38" s="88" t="s">
        <v>268</v>
      </c>
      <c r="G38" s="259"/>
      <c r="H38" s="249"/>
      <c r="I38" s="87" t="s">
        <v>269</v>
      </c>
      <c r="J38" s="255"/>
      <c r="K38" s="50"/>
      <c r="L38" s="274"/>
      <c r="M38" s="233"/>
      <c r="N38" s="233"/>
      <c r="O38" s="233"/>
      <c r="P38" s="233"/>
      <c r="Q38" s="230"/>
      <c r="R38" s="218" t="e">
        <f>Q38*45+O38*120+N38*75+M38*60+L38*25+#REF!*70</f>
        <v>#REF!</v>
      </c>
      <c r="T38" s="65"/>
      <c r="U38" s="36"/>
      <c r="V38" s="36"/>
      <c r="W38" s="36"/>
    </row>
    <row r="39" spans="1:24" s="28" customFormat="1" ht="15.6" customHeight="1">
      <c r="A39" s="32">
        <f>A37+1</f>
        <v>42845</v>
      </c>
      <c r="B39" s="49" t="s">
        <v>71</v>
      </c>
      <c r="C39" s="253" t="s">
        <v>64</v>
      </c>
      <c r="D39" s="84" t="s">
        <v>270</v>
      </c>
      <c r="E39" s="252" t="s">
        <v>271</v>
      </c>
      <c r="F39" s="83" t="s">
        <v>272</v>
      </c>
      <c r="G39" s="252" t="s">
        <v>205</v>
      </c>
      <c r="H39" s="253" t="s">
        <v>63</v>
      </c>
      <c r="I39" s="83" t="s">
        <v>273</v>
      </c>
      <c r="J39" s="255" t="s">
        <v>211</v>
      </c>
      <c r="K39" s="192" t="s">
        <v>192</v>
      </c>
      <c r="L39" s="248">
        <v>4.4000000000000004</v>
      </c>
      <c r="M39" s="230">
        <v>2.5</v>
      </c>
      <c r="N39" s="230">
        <v>1.1000000000000001</v>
      </c>
      <c r="O39" s="230"/>
      <c r="P39" s="230">
        <v>0.5</v>
      </c>
      <c r="Q39" s="222">
        <v>2</v>
      </c>
      <c r="R39" s="218">
        <f>L39*70+M39*75+N39*25+O39*60+Q39*45+P39*120</f>
        <v>673</v>
      </c>
      <c r="T39" s="36"/>
      <c r="U39" s="36"/>
      <c r="V39" s="36"/>
      <c r="W39" s="36"/>
    </row>
    <row r="40" spans="1:24" s="28" customFormat="1" ht="15.6" customHeight="1">
      <c r="A40" s="34" t="s">
        <v>53</v>
      </c>
      <c r="B40" s="48" t="s">
        <v>35</v>
      </c>
      <c r="C40" s="251"/>
      <c r="D40" s="87" t="s">
        <v>274</v>
      </c>
      <c r="E40" s="249"/>
      <c r="F40" s="87" t="s">
        <v>275</v>
      </c>
      <c r="G40" s="249"/>
      <c r="H40" s="253"/>
      <c r="I40" s="87" t="s">
        <v>276</v>
      </c>
      <c r="J40" s="255"/>
      <c r="K40" s="48" t="s">
        <v>193</v>
      </c>
      <c r="L40" s="274"/>
      <c r="M40" s="233"/>
      <c r="N40" s="233"/>
      <c r="O40" s="233"/>
      <c r="P40" s="233"/>
      <c r="Q40" s="230"/>
      <c r="R40" s="218" t="e">
        <f>Q40*45+O40*120+N40*75+M40*60+L40*25+K39*70</f>
        <v>#VALUE!</v>
      </c>
      <c r="T40" s="36"/>
      <c r="U40" s="36"/>
      <c r="V40" s="36"/>
      <c r="W40" s="36"/>
    </row>
    <row r="41" spans="1:24" s="28" customFormat="1" ht="15.6" customHeight="1">
      <c r="A41" s="32">
        <f>A39+1</f>
        <v>42846</v>
      </c>
      <c r="B41" s="70" t="s">
        <v>11</v>
      </c>
      <c r="C41" s="252" t="s">
        <v>56</v>
      </c>
      <c r="D41" s="101" t="s">
        <v>277</v>
      </c>
      <c r="E41" s="252" t="s">
        <v>207</v>
      </c>
      <c r="F41" s="83" t="s">
        <v>278</v>
      </c>
      <c r="G41" s="246" t="s">
        <v>208</v>
      </c>
      <c r="H41" s="253" t="s">
        <v>63</v>
      </c>
      <c r="I41" s="83" t="s">
        <v>279</v>
      </c>
      <c r="J41" s="259" t="s">
        <v>210</v>
      </c>
      <c r="K41" s="192" t="s">
        <v>332</v>
      </c>
      <c r="L41" s="237">
        <v>4.3</v>
      </c>
      <c r="M41" s="233">
        <v>2</v>
      </c>
      <c r="N41" s="233">
        <v>1</v>
      </c>
      <c r="O41" s="233">
        <v>1</v>
      </c>
      <c r="P41" s="233">
        <v>0.5</v>
      </c>
      <c r="Q41" s="232">
        <v>1.8</v>
      </c>
      <c r="R41" s="218">
        <f>L41*70+M41*75+N41*25+O41*60+Q41*45+P41*120</f>
        <v>677</v>
      </c>
      <c r="T41" s="36"/>
      <c r="U41" s="36"/>
      <c r="V41" s="36"/>
      <c r="W41" s="36"/>
    </row>
    <row r="42" spans="1:24" s="28" customFormat="1" ht="15.6" customHeight="1" thickBot="1">
      <c r="A42" s="30" t="s">
        <v>54</v>
      </c>
      <c r="B42" s="189" t="s">
        <v>18</v>
      </c>
      <c r="C42" s="257"/>
      <c r="D42" s="90" t="s">
        <v>280</v>
      </c>
      <c r="E42" s="249"/>
      <c r="F42" s="86" t="s">
        <v>281</v>
      </c>
      <c r="G42" s="247"/>
      <c r="H42" s="258"/>
      <c r="I42" s="86" t="s">
        <v>282</v>
      </c>
      <c r="J42" s="260"/>
      <c r="K42" s="190" t="s">
        <v>333</v>
      </c>
      <c r="L42" s="238"/>
      <c r="M42" s="239"/>
      <c r="N42" s="239"/>
      <c r="O42" s="239"/>
      <c r="P42" s="239"/>
      <c r="Q42" s="223"/>
      <c r="R42" s="220" t="e">
        <f>Q42*45+O42*120+N42*75+M42*60+L42*25+K41*70</f>
        <v>#VALUE!</v>
      </c>
      <c r="T42" s="36"/>
      <c r="U42" s="36"/>
      <c r="V42" s="36"/>
      <c r="W42" s="36"/>
    </row>
    <row r="43" spans="1:24" s="28" customFormat="1" ht="15" customHeight="1">
      <c r="A43" s="37">
        <f>A41+3</f>
        <v>42849</v>
      </c>
      <c r="B43" s="70" t="s">
        <v>324</v>
      </c>
      <c r="C43" s="256" t="s">
        <v>61</v>
      </c>
      <c r="D43" s="91" t="s">
        <v>283</v>
      </c>
      <c r="E43" s="256" t="s">
        <v>245</v>
      </c>
      <c r="F43" s="96" t="s">
        <v>284</v>
      </c>
      <c r="G43" s="256" t="s">
        <v>246</v>
      </c>
      <c r="H43" s="271" t="s">
        <v>5</v>
      </c>
      <c r="I43" s="102" t="s">
        <v>285</v>
      </c>
      <c r="J43" s="272" t="s">
        <v>62</v>
      </c>
      <c r="K43" s="70" t="s">
        <v>326</v>
      </c>
      <c r="L43" s="248">
        <v>4.3</v>
      </c>
      <c r="M43" s="275">
        <v>2.1</v>
      </c>
      <c r="N43" s="231">
        <v>1</v>
      </c>
      <c r="O43" s="231">
        <v>1</v>
      </c>
      <c r="P43" s="347">
        <v>0.5</v>
      </c>
      <c r="Q43" s="222">
        <v>2</v>
      </c>
      <c r="R43" s="221">
        <f t="shared" ref="R43" si="0">L43*70+M43*75+N43*25+O43*60+Q43*45+P43*120</f>
        <v>693.5</v>
      </c>
      <c r="T43" s="36"/>
      <c r="U43" s="36"/>
      <c r="V43" s="36"/>
      <c r="W43" s="36"/>
    </row>
    <row r="44" spans="1:24" s="28" customFormat="1" ht="15" customHeight="1">
      <c r="A44" s="34" t="s">
        <v>55</v>
      </c>
      <c r="B44" s="48" t="s">
        <v>325</v>
      </c>
      <c r="C44" s="249"/>
      <c r="D44" s="92" t="s">
        <v>286</v>
      </c>
      <c r="E44" s="249"/>
      <c r="F44" s="87" t="s">
        <v>287</v>
      </c>
      <c r="G44" s="249"/>
      <c r="H44" s="253"/>
      <c r="I44" s="103" t="s">
        <v>288</v>
      </c>
      <c r="J44" s="273"/>
      <c r="K44" s="50" t="s">
        <v>327</v>
      </c>
      <c r="L44" s="274"/>
      <c r="M44" s="276"/>
      <c r="N44" s="226"/>
      <c r="O44" s="226"/>
      <c r="P44" s="348"/>
      <c r="Q44" s="230"/>
      <c r="R44" s="221" t="e">
        <f t="shared" ref="R44" si="1">Q44*45+O44*120+N44*75+M44*60+L44*25+K43*70</f>
        <v>#VALUE!</v>
      </c>
      <c r="T44" s="36"/>
      <c r="U44" s="36"/>
      <c r="V44" s="36"/>
      <c r="W44" s="36"/>
    </row>
    <row r="45" spans="1:24" s="28" customFormat="1" ht="15" customHeight="1">
      <c r="A45" s="37">
        <f>A43+1</f>
        <v>42850</v>
      </c>
      <c r="B45" s="49" t="s">
        <v>196</v>
      </c>
      <c r="C45" s="253" t="s">
        <v>56</v>
      </c>
      <c r="D45" s="84" t="s">
        <v>289</v>
      </c>
      <c r="E45" s="252" t="s">
        <v>290</v>
      </c>
      <c r="F45" s="83" t="s">
        <v>291</v>
      </c>
      <c r="G45" s="252" t="s">
        <v>246</v>
      </c>
      <c r="H45" s="273" t="s">
        <v>63</v>
      </c>
      <c r="I45" s="83" t="s">
        <v>292</v>
      </c>
      <c r="J45" s="273"/>
      <c r="K45" s="49" t="s">
        <v>342</v>
      </c>
      <c r="L45" s="237">
        <v>4.0999999999999996</v>
      </c>
      <c r="M45" s="277">
        <v>1.9</v>
      </c>
      <c r="N45" s="226">
        <v>1</v>
      </c>
      <c r="O45" s="226"/>
      <c r="P45" s="349">
        <v>0.5</v>
      </c>
      <c r="Q45" s="232">
        <v>2</v>
      </c>
      <c r="R45" s="221">
        <f t="shared" ref="R45" si="2">L45*70+M45*75+N45*25+O45*60+Q45*45+P45*120</f>
        <v>604.5</v>
      </c>
      <c r="T45" s="36"/>
      <c r="U45" s="36"/>
      <c r="V45" s="36"/>
      <c r="W45" s="36"/>
    </row>
    <row r="46" spans="1:24" s="28" customFormat="1" ht="15" customHeight="1">
      <c r="A46" s="34" t="s">
        <v>51</v>
      </c>
      <c r="B46" s="48" t="s">
        <v>195</v>
      </c>
      <c r="C46" s="251"/>
      <c r="D46" s="87" t="s">
        <v>293</v>
      </c>
      <c r="E46" s="249"/>
      <c r="F46" s="87" t="s">
        <v>294</v>
      </c>
      <c r="G46" s="249"/>
      <c r="H46" s="273"/>
      <c r="I46" s="93" t="s">
        <v>295</v>
      </c>
      <c r="J46" s="273"/>
      <c r="K46" s="48" t="s">
        <v>343</v>
      </c>
      <c r="L46" s="274"/>
      <c r="M46" s="278"/>
      <c r="N46" s="226"/>
      <c r="O46" s="226"/>
      <c r="P46" s="348"/>
      <c r="Q46" s="230"/>
      <c r="R46" s="221" t="e">
        <f t="shared" ref="R46" si="3">Q46*45+O46*120+N46*75+M46*60+L46*25+K45*70</f>
        <v>#VALUE!</v>
      </c>
      <c r="T46" s="36"/>
      <c r="U46" s="36"/>
      <c r="V46" s="36"/>
      <c r="W46" s="36"/>
    </row>
    <row r="47" spans="1:24" s="28" customFormat="1" ht="15" customHeight="1">
      <c r="A47" s="32">
        <f>A45+1</f>
        <v>42851</v>
      </c>
      <c r="B47" s="49" t="s">
        <v>198</v>
      </c>
      <c r="C47" s="283" t="s">
        <v>57</v>
      </c>
      <c r="D47" s="84" t="s">
        <v>296</v>
      </c>
      <c r="E47" s="252" t="s">
        <v>247</v>
      </c>
      <c r="F47" s="84" t="s">
        <v>297</v>
      </c>
      <c r="G47" s="252" t="s">
        <v>246</v>
      </c>
      <c r="H47" s="253" t="s">
        <v>58</v>
      </c>
      <c r="I47" s="84" t="s">
        <v>298</v>
      </c>
      <c r="J47" s="255"/>
      <c r="K47" s="49" t="s">
        <v>68</v>
      </c>
      <c r="L47" s="237">
        <v>4.2</v>
      </c>
      <c r="M47" s="226">
        <v>2.4</v>
      </c>
      <c r="N47" s="226">
        <v>1.2</v>
      </c>
      <c r="O47" s="226">
        <v>1.2</v>
      </c>
      <c r="P47" s="349"/>
      <c r="Q47" s="232">
        <v>2</v>
      </c>
      <c r="R47" s="221">
        <f t="shared" ref="R47" si="4">L47*70+M47*75+N47*25+O47*60+Q47*45+P47*120</f>
        <v>666</v>
      </c>
      <c r="T47" s="36"/>
      <c r="U47" s="36"/>
      <c r="V47" s="36"/>
      <c r="W47" s="36"/>
    </row>
    <row r="48" spans="1:24" s="28" customFormat="1" ht="15" customHeight="1">
      <c r="A48" s="34" t="s">
        <v>52</v>
      </c>
      <c r="B48" s="50" t="s">
        <v>197</v>
      </c>
      <c r="C48" s="284"/>
      <c r="D48" s="87" t="s">
        <v>299</v>
      </c>
      <c r="E48" s="249"/>
      <c r="F48" s="88" t="s">
        <v>300</v>
      </c>
      <c r="G48" s="249"/>
      <c r="H48" s="253"/>
      <c r="I48" s="87" t="s">
        <v>301</v>
      </c>
      <c r="J48" s="255"/>
      <c r="K48" s="48"/>
      <c r="L48" s="274"/>
      <c r="M48" s="226"/>
      <c r="N48" s="226"/>
      <c r="O48" s="226"/>
      <c r="P48" s="348"/>
      <c r="Q48" s="230"/>
      <c r="R48" s="221" t="e">
        <f t="shared" ref="R48" si="5">Q48*45+O48*120+N48*75+M48*60+L48*25+K47*70</f>
        <v>#VALUE!</v>
      </c>
      <c r="T48" s="36"/>
      <c r="U48" s="36"/>
      <c r="V48" s="36"/>
      <c r="W48" s="36"/>
    </row>
    <row r="49" spans="1:23" s="28" customFormat="1" ht="15" customHeight="1">
      <c r="A49" s="32">
        <f>A47+1</f>
        <v>42852</v>
      </c>
      <c r="B49" s="49" t="s">
        <v>338</v>
      </c>
      <c r="C49" s="249" t="s">
        <v>66</v>
      </c>
      <c r="D49" s="84" t="s">
        <v>302</v>
      </c>
      <c r="E49" s="252" t="s">
        <v>245</v>
      </c>
      <c r="F49" s="83" t="s">
        <v>303</v>
      </c>
      <c r="G49" s="252" t="s">
        <v>290</v>
      </c>
      <c r="H49" s="249" t="s">
        <v>63</v>
      </c>
      <c r="I49" s="84" t="s">
        <v>304</v>
      </c>
      <c r="J49" s="254"/>
      <c r="K49" s="49" t="s">
        <v>14</v>
      </c>
      <c r="L49" s="237">
        <v>4.5999999999999996</v>
      </c>
      <c r="M49" s="226">
        <v>2</v>
      </c>
      <c r="N49" s="226">
        <v>1</v>
      </c>
      <c r="O49" s="226"/>
      <c r="P49" s="349"/>
      <c r="Q49" s="232">
        <v>2</v>
      </c>
      <c r="R49" s="227">
        <f t="shared" ref="R49" si="6">L49*70+M49*75+N49*25+O49*60+Q49*45+P49*120</f>
        <v>587</v>
      </c>
      <c r="T49" s="36"/>
      <c r="U49" s="36"/>
      <c r="V49" s="36"/>
      <c r="W49" s="36"/>
    </row>
    <row r="50" spans="1:23" s="28" customFormat="1" ht="15" customHeight="1">
      <c r="A50" s="34" t="s">
        <v>53</v>
      </c>
      <c r="B50" s="48" t="s">
        <v>339</v>
      </c>
      <c r="C50" s="251"/>
      <c r="D50" s="87" t="s">
        <v>305</v>
      </c>
      <c r="E50" s="249"/>
      <c r="F50" s="87" t="s">
        <v>306</v>
      </c>
      <c r="G50" s="249"/>
      <c r="H50" s="253"/>
      <c r="I50" s="87" t="s">
        <v>307</v>
      </c>
      <c r="J50" s="255"/>
      <c r="K50" s="98" t="s">
        <v>34</v>
      </c>
      <c r="L50" s="248"/>
      <c r="M50" s="226"/>
      <c r="N50" s="226"/>
      <c r="O50" s="226"/>
      <c r="P50" s="348"/>
      <c r="Q50" s="222"/>
      <c r="R50" s="227" t="e">
        <f t="shared" ref="R50" si="7">Q50*45+O50*120+N50*75+M50*60+L50*25+K49*70</f>
        <v>#VALUE!</v>
      </c>
      <c r="T50" s="36"/>
      <c r="U50" s="36"/>
      <c r="V50" s="36"/>
      <c r="W50" s="36"/>
    </row>
    <row r="51" spans="1:23" s="28" customFormat="1" ht="15" customHeight="1">
      <c r="A51" s="32">
        <f>A49+1</f>
        <v>42853</v>
      </c>
      <c r="B51" s="49" t="s">
        <v>74</v>
      </c>
      <c r="C51" s="249" t="s">
        <v>308</v>
      </c>
      <c r="D51" s="82" t="s">
        <v>309</v>
      </c>
      <c r="E51" s="246" t="s">
        <v>245</v>
      </c>
      <c r="F51" s="83" t="s">
        <v>310</v>
      </c>
      <c r="G51" s="246" t="s">
        <v>246</v>
      </c>
      <c r="H51" s="249" t="s">
        <v>63</v>
      </c>
      <c r="I51" s="84" t="s">
        <v>60</v>
      </c>
      <c r="J51" s="259" t="s">
        <v>62</v>
      </c>
      <c r="K51" s="193" t="s">
        <v>200</v>
      </c>
      <c r="L51" s="261">
        <v>4.5</v>
      </c>
      <c r="M51" s="226">
        <v>2</v>
      </c>
      <c r="N51" s="226">
        <v>1.2</v>
      </c>
      <c r="O51" s="226">
        <v>1</v>
      </c>
      <c r="P51" s="240"/>
      <c r="Q51" s="235">
        <v>2</v>
      </c>
      <c r="R51" s="227">
        <f t="shared" ref="R51" si="8">L51*70+M51*75+N51*25+O51*60+Q51*45+P51*120</f>
        <v>645</v>
      </c>
      <c r="T51" s="36"/>
      <c r="U51" s="36"/>
      <c r="V51" s="36"/>
      <c r="W51" s="36"/>
    </row>
    <row r="52" spans="1:23" s="28" customFormat="1" ht="15" customHeight="1" thickBot="1">
      <c r="A52" s="30" t="s">
        <v>73</v>
      </c>
      <c r="B52" s="50" t="s">
        <v>69</v>
      </c>
      <c r="C52" s="250"/>
      <c r="D52" s="85" t="s">
        <v>311</v>
      </c>
      <c r="E52" s="247"/>
      <c r="F52" s="86" t="s">
        <v>312</v>
      </c>
      <c r="G52" s="247"/>
      <c r="H52" s="258"/>
      <c r="I52" s="86" t="s">
        <v>313</v>
      </c>
      <c r="J52" s="260"/>
      <c r="K52" s="194" t="s">
        <v>199</v>
      </c>
      <c r="L52" s="262"/>
      <c r="M52" s="229"/>
      <c r="N52" s="229"/>
      <c r="O52" s="229"/>
      <c r="P52" s="241"/>
      <c r="Q52" s="236"/>
      <c r="R52" s="228" t="e">
        <f t="shared" ref="R52" si="9">Q52*45+O52*120+N52*75+M52*60+L52*25+K51*70</f>
        <v>#VALUE!</v>
      </c>
      <c r="T52" s="36"/>
      <c r="U52" s="36"/>
      <c r="V52" s="36"/>
      <c r="W52" s="36"/>
    </row>
    <row r="53" spans="1:23" s="28" customFormat="1" ht="15.6" customHeight="1">
      <c r="A53" s="214">
        <f>A51+1</f>
        <v>42854</v>
      </c>
      <c r="B53" s="191" t="s">
        <v>341</v>
      </c>
      <c r="C53" s="244" t="s">
        <v>314</v>
      </c>
      <c r="D53" s="186" t="s">
        <v>315</v>
      </c>
      <c r="E53" s="246" t="s">
        <v>246</v>
      </c>
      <c r="F53" s="186" t="s">
        <v>316</v>
      </c>
      <c r="G53" s="246" t="s">
        <v>290</v>
      </c>
      <c r="H53" s="256" t="s">
        <v>317</v>
      </c>
      <c r="I53" s="96" t="s">
        <v>318</v>
      </c>
      <c r="J53" s="242" t="s">
        <v>248</v>
      </c>
      <c r="K53" s="195" t="s">
        <v>334</v>
      </c>
      <c r="L53" s="248"/>
      <c r="M53" s="230"/>
      <c r="N53" s="230"/>
      <c r="O53" s="230"/>
      <c r="P53" s="230"/>
      <c r="Q53" s="222"/>
      <c r="R53" s="219">
        <f>L53*70+M53*75+N53*25+O53*60+Q53*45+P53*120</f>
        <v>0</v>
      </c>
      <c r="T53" s="36"/>
      <c r="U53" s="36"/>
      <c r="V53" s="36"/>
      <c r="W53" s="36"/>
    </row>
    <row r="54" spans="1:23" s="28" customFormat="1" ht="15.6" customHeight="1" thickBot="1">
      <c r="A54" s="216" t="s">
        <v>203</v>
      </c>
      <c r="B54" s="189"/>
      <c r="C54" s="245"/>
      <c r="D54" s="185" t="s">
        <v>319</v>
      </c>
      <c r="E54" s="247"/>
      <c r="F54" s="185" t="s">
        <v>320</v>
      </c>
      <c r="G54" s="247"/>
      <c r="H54" s="257"/>
      <c r="I54" s="86" t="s">
        <v>321</v>
      </c>
      <c r="J54" s="243"/>
      <c r="K54" s="217"/>
      <c r="L54" s="238"/>
      <c r="M54" s="239"/>
      <c r="N54" s="239"/>
      <c r="O54" s="239"/>
      <c r="P54" s="239"/>
      <c r="Q54" s="223"/>
      <c r="R54" s="220" t="e">
        <f>Q54*45+O54*120+N54*75+M54*60+L54*25+K53*70</f>
        <v>#VALUE!</v>
      </c>
    </row>
    <row r="55" spans="1:23" s="27" customFormat="1" ht="14.45" hidden="1" customHeight="1">
      <c r="A55" s="267" t="s">
        <v>36</v>
      </c>
      <c r="B55" s="268"/>
      <c r="C55" s="268"/>
      <c r="D55" s="76" t="s">
        <v>37</v>
      </c>
      <c r="E55" s="263" t="s">
        <v>38</v>
      </c>
      <c r="F55" s="263"/>
      <c r="G55" s="264" t="s">
        <v>39</v>
      </c>
      <c r="H55" s="264"/>
      <c r="I55" s="263" t="s">
        <v>40</v>
      </c>
      <c r="J55" s="263"/>
      <c r="K55" s="77" t="s">
        <v>41</v>
      </c>
      <c r="L55" s="263" t="s">
        <v>42</v>
      </c>
      <c r="M55" s="263"/>
      <c r="N55" s="263"/>
      <c r="O55" s="264" t="s">
        <v>43</v>
      </c>
      <c r="P55" s="264"/>
      <c r="Q55" s="264"/>
      <c r="R55" s="265"/>
    </row>
    <row r="56" spans="1:23" s="27" customFormat="1" ht="20.45" hidden="1" customHeight="1">
      <c r="A56" s="269" t="s">
        <v>44</v>
      </c>
      <c r="B56" s="270"/>
      <c r="C56" s="270"/>
      <c r="D56" s="78">
        <v>550</v>
      </c>
      <c r="E56" s="266" t="s">
        <v>45</v>
      </c>
      <c r="F56" s="266"/>
      <c r="G56" s="266" t="s">
        <v>46</v>
      </c>
      <c r="H56" s="266"/>
      <c r="I56" s="266" t="s">
        <v>47</v>
      </c>
      <c r="J56" s="266"/>
      <c r="K56" s="79">
        <v>1</v>
      </c>
      <c r="L56" s="234">
        <v>0.5</v>
      </c>
      <c r="M56" s="234"/>
      <c r="N56" s="234"/>
      <c r="O56" s="224" t="s">
        <v>46</v>
      </c>
      <c r="P56" s="224"/>
      <c r="Q56" s="224"/>
      <c r="R56" s="225"/>
    </row>
    <row r="57" spans="1:23" s="27" customFormat="1" ht="20.45" hidden="1" customHeight="1" thickBot="1">
      <c r="A57" s="335" t="s">
        <v>48</v>
      </c>
      <c r="B57" s="336"/>
      <c r="C57" s="336"/>
      <c r="D57" s="80">
        <v>700</v>
      </c>
      <c r="E57" s="337" t="s">
        <v>49</v>
      </c>
      <c r="F57" s="337"/>
      <c r="G57" s="337" t="s">
        <v>46</v>
      </c>
      <c r="H57" s="337"/>
      <c r="I57" s="337" t="s">
        <v>46</v>
      </c>
      <c r="J57" s="337"/>
      <c r="K57" s="81">
        <v>1</v>
      </c>
      <c r="L57" s="338">
        <v>0.5</v>
      </c>
      <c r="M57" s="338"/>
      <c r="N57" s="338"/>
      <c r="O57" s="339" t="s">
        <v>50</v>
      </c>
      <c r="P57" s="339"/>
      <c r="Q57" s="339"/>
      <c r="R57" s="340"/>
    </row>
    <row r="58" spans="1:23" s="19" customFormat="1" ht="16.5">
      <c r="A58" s="26" t="s">
        <v>13</v>
      </c>
      <c r="B58" s="24"/>
      <c r="C58" s="23"/>
      <c r="D58" s="25"/>
      <c r="E58" s="47"/>
      <c r="F58" s="24"/>
      <c r="G58" s="24"/>
      <c r="H58" s="25"/>
      <c r="I58" s="25"/>
      <c r="J58" s="24"/>
      <c r="K58" s="23"/>
      <c r="L58" s="22"/>
      <c r="M58" s="187"/>
      <c r="N58" s="22"/>
      <c r="O58" s="22"/>
      <c r="P58" s="22"/>
      <c r="Q58" s="21"/>
      <c r="R58" s="20"/>
      <c r="S58" s="20"/>
    </row>
    <row r="59" spans="1:23" s="14" customFormat="1" ht="14.45" customHeight="1">
      <c r="A59" s="17" t="s">
        <v>12</v>
      </c>
      <c r="D59" s="16"/>
      <c r="E59" s="9"/>
      <c r="H59" s="16"/>
      <c r="I59" s="16"/>
      <c r="J59" s="45"/>
      <c r="M59" s="16"/>
      <c r="Q59" s="15"/>
    </row>
    <row r="60" spans="1:23" s="14" customFormat="1" ht="14.45" customHeight="1">
      <c r="D60" s="18"/>
      <c r="E60" s="9"/>
      <c r="I60" s="17"/>
      <c r="J60" s="16"/>
      <c r="M60" s="16"/>
    </row>
    <row r="61" spans="1:23" s="14" customFormat="1" ht="14.45" customHeight="1">
      <c r="A61" s="16"/>
      <c r="D61" s="16"/>
      <c r="E61" s="9"/>
      <c r="I61" s="16"/>
      <c r="M61" s="16"/>
      <c r="Q61" s="15"/>
    </row>
    <row r="62" spans="1:23" s="14" customFormat="1" ht="14.45" customHeight="1">
      <c r="A62" s="13"/>
      <c r="D62" s="16"/>
      <c r="E62" s="13"/>
      <c r="H62" s="16"/>
      <c r="I62" s="16"/>
      <c r="J62" s="16"/>
      <c r="M62" s="16"/>
      <c r="Q62" s="15"/>
    </row>
    <row r="63" spans="1:23" s="9" customFormat="1" ht="19.149999999999999" customHeight="1">
      <c r="A63" s="13"/>
      <c r="B63" s="11"/>
      <c r="C63" s="11"/>
      <c r="D63" s="12"/>
      <c r="E63" s="11"/>
      <c r="F63" s="11"/>
      <c r="G63" s="11"/>
      <c r="H63" s="12"/>
      <c r="I63" s="12"/>
      <c r="J63" s="16"/>
      <c r="K63" s="11"/>
      <c r="M63" s="18"/>
      <c r="Q63" s="10"/>
    </row>
    <row r="64" spans="1:23" ht="21" customHeight="1">
      <c r="J64" s="45"/>
    </row>
    <row r="65" spans="3:11" ht="21" customHeight="1">
      <c r="J65" s="16"/>
      <c r="K65" s="1" t="s">
        <v>9</v>
      </c>
    </row>
    <row r="66" spans="3:11" ht="21" customHeight="1">
      <c r="J66" s="14"/>
    </row>
    <row r="67" spans="3:11" ht="21" customHeight="1">
      <c r="J67" s="16"/>
    </row>
    <row r="68" spans="3:11" ht="21" customHeight="1">
      <c r="J68" s="16"/>
    </row>
    <row r="75" spans="3:11" ht="21" customHeight="1">
      <c r="C75" s="1"/>
      <c r="J75" s="1"/>
      <c r="K75" s="8"/>
    </row>
  </sheetData>
  <sheetProtection selectLockedCells="1" selectUnlockedCells="1"/>
  <mergeCells count="329">
    <mergeCell ref="L47:L48"/>
    <mergeCell ref="M47:M48"/>
    <mergeCell ref="N47:N48"/>
    <mergeCell ref="O47:O48"/>
    <mergeCell ref="B11:K12"/>
    <mergeCell ref="P43:P44"/>
    <mergeCell ref="P45:P46"/>
    <mergeCell ref="P47:P48"/>
    <mergeCell ref="P49:P50"/>
    <mergeCell ref="L11:L12"/>
    <mergeCell ref="E13:E14"/>
    <mergeCell ref="G13:G14"/>
    <mergeCell ref="H13:H14"/>
    <mergeCell ref="J13:J14"/>
    <mergeCell ref="L13:L14"/>
    <mergeCell ref="M13:M14"/>
    <mergeCell ref="N13:N14"/>
    <mergeCell ref="O13:O14"/>
    <mergeCell ref="H21:H22"/>
    <mergeCell ref="J21:J22"/>
    <mergeCell ref="L21:L22"/>
    <mergeCell ref="M21:M22"/>
    <mergeCell ref="N21:N22"/>
    <mergeCell ref="O21:O22"/>
    <mergeCell ref="A57:C57"/>
    <mergeCell ref="E57:F57"/>
    <mergeCell ref="G57:H57"/>
    <mergeCell ref="I57:J57"/>
    <mergeCell ref="L57:N57"/>
    <mergeCell ref="O57:R57"/>
    <mergeCell ref="R13:R14"/>
    <mergeCell ref="R17:R18"/>
    <mergeCell ref="C15:C16"/>
    <mergeCell ref="E15:E16"/>
    <mergeCell ref="G15:G16"/>
    <mergeCell ref="H15:H16"/>
    <mergeCell ref="J15:J16"/>
    <mergeCell ref="L15:L16"/>
    <mergeCell ref="P13:P14"/>
    <mergeCell ref="M15:M16"/>
    <mergeCell ref="N15:N16"/>
    <mergeCell ref="O15:O16"/>
    <mergeCell ref="P19:P20"/>
    <mergeCell ref="Q19:Q20"/>
    <mergeCell ref="R19:R20"/>
    <mergeCell ref="C21:C22"/>
    <mergeCell ref="E21:E22"/>
    <mergeCell ref="G21:G22"/>
    <mergeCell ref="R3:R4"/>
    <mergeCell ref="C5:C6"/>
    <mergeCell ref="E5:E6"/>
    <mergeCell ref="G5:G6"/>
    <mergeCell ref="H5:H6"/>
    <mergeCell ref="J5:J6"/>
    <mergeCell ref="L5:L6"/>
    <mergeCell ref="M5:M6"/>
    <mergeCell ref="N5:N6"/>
    <mergeCell ref="O5:O6"/>
    <mergeCell ref="P5:P6"/>
    <mergeCell ref="Q5:Q6"/>
    <mergeCell ref="J3:J4"/>
    <mergeCell ref="L3:L4"/>
    <mergeCell ref="M3:M4"/>
    <mergeCell ref="R5:R6"/>
    <mergeCell ref="C3:C4"/>
    <mergeCell ref="E3:E4"/>
    <mergeCell ref="G3:G4"/>
    <mergeCell ref="H3:H4"/>
    <mergeCell ref="N3:N4"/>
    <mergeCell ref="O3:O4"/>
    <mergeCell ref="P3:P4"/>
    <mergeCell ref="C7:C8"/>
    <mergeCell ref="E7:E8"/>
    <mergeCell ref="G7:G8"/>
    <mergeCell ref="H7:H8"/>
    <mergeCell ref="J7:J8"/>
    <mergeCell ref="L7:L8"/>
    <mergeCell ref="M7:M8"/>
    <mergeCell ref="N7:N8"/>
    <mergeCell ref="O7:O8"/>
    <mergeCell ref="H9:H10"/>
    <mergeCell ref="J9:J10"/>
    <mergeCell ref="L9:L10"/>
    <mergeCell ref="N9:N10"/>
    <mergeCell ref="O9:O10"/>
    <mergeCell ref="P9:P10"/>
    <mergeCell ref="Q9:Q10"/>
    <mergeCell ref="R9:R10"/>
    <mergeCell ref="P7:P8"/>
    <mergeCell ref="Q7:Q8"/>
    <mergeCell ref="R7:R8"/>
    <mergeCell ref="M9:M10"/>
    <mergeCell ref="C9:C10"/>
    <mergeCell ref="E9:E10"/>
    <mergeCell ref="G9:G10"/>
    <mergeCell ref="P15:P16"/>
    <mergeCell ref="Q15:Q16"/>
    <mergeCell ref="R15:R16"/>
    <mergeCell ref="C17:C18"/>
    <mergeCell ref="E17:E18"/>
    <mergeCell ref="G17:G18"/>
    <mergeCell ref="H17:H18"/>
    <mergeCell ref="J17:J18"/>
    <mergeCell ref="L17:L18"/>
    <mergeCell ref="M17:M18"/>
    <mergeCell ref="N17:N18"/>
    <mergeCell ref="O17:O18"/>
    <mergeCell ref="P17:P18"/>
    <mergeCell ref="Q17:Q18"/>
    <mergeCell ref="M11:M12"/>
    <mergeCell ref="N11:N12"/>
    <mergeCell ref="O11:O12"/>
    <mergeCell ref="P11:P12"/>
    <mergeCell ref="Q11:Q12"/>
    <mergeCell ref="R11:R12"/>
    <mergeCell ref="C13:C14"/>
    <mergeCell ref="Q21:Q22"/>
    <mergeCell ref="R21:R22"/>
    <mergeCell ref="C19:C20"/>
    <mergeCell ref="E19:E20"/>
    <mergeCell ref="G19:G20"/>
    <mergeCell ref="H19:H20"/>
    <mergeCell ref="J19:J20"/>
    <mergeCell ref="L19:L20"/>
    <mergeCell ref="M19:M20"/>
    <mergeCell ref="N19:N20"/>
    <mergeCell ref="O19:O20"/>
    <mergeCell ref="P21:P22"/>
    <mergeCell ref="Q23:Q24"/>
    <mergeCell ref="R23:R24"/>
    <mergeCell ref="C25:C26"/>
    <mergeCell ref="E25:E26"/>
    <mergeCell ref="G25:G26"/>
    <mergeCell ref="H25:H26"/>
    <mergeCell ref="J25:J26"/>
    <mergeCell ref="L25:L26"/>
    <mergeCell ref="M25:M26"/>
    <mergeCell ref="N25:N26"/>
    <mergeCell ref="O25:O26"/>
    <mergeCell ref="P25:P26"/>
    <mergeCell ref="Q25:Q26"/>
    <mergeCell ref="R25:R26"/>
    <mergeCell ref="C23:C24"/>
    <mergeCell ref="E23:E24"/>
    <mergeCell ref="G23:G24"/>
    <mergeCell ref="H23:H24"/>
    <mergeCell ref="J23:J24"/>
    <mergeCell ref="L23:L24"/>
    <mergeCell ref="M23:M24"/>
    <mergeCell ref="N23:N24"/>
    <mergeCell ref="O23:O24"/>
    <mergeCell ref="P23:P24"/>
    <mergeCell ref="Q27:Q28"/>
    <mergeCell ref="R27:R28"/>
    <mergeCell ref="C29:C30"/>
    <mergeCell ref="E29:E30"/>
    <mergeCell ref="G29:G30"/>
    <mergeCell ref="H29:H30"/>
    <mergeCell ref="J29:J30"/>
    <mergeCell ref="L29:L30"/>
    <mergeCell ref="M29:M30"/>
    <mergeCell ref="N29:N30"/>
    <mergeCell ref="O29:O30"/>
    <mergeCell ref="P29:P30"/>
    <mergeCell ref="Q29:Q30"/>
    <mergeCell ref="R29:R30"/>
    <mergeCell ref="C27:C28"/>
    <mergeCell ref="E27:E28"/>
    <mergeCell ref="G27:G28"/>
    <mergeCell ref="H27:H28"/>
    <mergeCell ref="J27:J28"/>
    <mergeCell ref="L27:L28"/>
    <mergeCell ref="M27:M28"/>
    <mergeCell ref="N27:N28"/>
    <mergeCell ref="O27:O28"/>
    <mergeCell ref="P27:P28"/>
    <mergeCell ref="L35:L36"/>
    <mergeCell ref="P31:P32"/>
    <mergeCell ref="Q31:Q32"/>
    <mergeCell ref="R31:R32"/>
    <mergeCell ref="C33:C34"/>
    <mergeCell ref="E33:E34"/>
    <mergeCell ref="G33:G34"/>
    <mergeCell ref="H33:H34"/>
    <mergeCell ref="J33:J34"/>
    <mergeCell ref="L33:L34"/>
    <mergeCell ref="M33:M34"/>
    <mergeCell ref="N33:N34"/>
    <mergeCell ref="O33:O34"/>
    <mergeCell ref="P33:P34"/>
    <mergeCell ref="R33:R34"/>
    <mergeCell ref="C31:C32"/>
    <mergeCell ref="E31:E32"/>
    <mergeCell ref="G31:G32"/>
    <mergeCell ref="H31:H32"/>
    <mergeCell ref="J31:J32"/>
    <mergeCell ref="L31:L32"/>
    <mergeCell ref="J35:J36"/>
    <mergeCell ref="G39:G40"/>
    <mergeCell ref="H39:H40"/>
    <mergeCell ref="J39:J40"/>
    <mergeCell ref="L39:L40"/>
    <mergeCell ref="M39:M40"/>
    <mergeCell ref="P35:P36"/>
    <mergeCell ref="Q35:Q36"/>
    <mergeCell ref="R35:R36"/>
    <mergeCell ref="C37:C38"/>
    <mergeCell ref="E37:E38"/>
    <mergeCell ref="G37:G38"/>
    <mergeCell ref="H37:H38"/>
    <mergeCell ref="J37:J38"/>
    <mergeCell ref="L37:L38"/>
    <mergeCell ref="M37:M38"/>
    <mergeCell ref="N37:N38"/>
    <mergeCell ref="O37:O38"/>
    <mergeCell ref="Q37:Q38"/>
    <mergeCell ref="R37:R38"/>
    <mergeCell ref="P37:P38"/>
    <mergeCell ref="C35:C36"/>
    <mergeCell ref="E35:E36"/>
    <mergeCell ref="G35:G36"/>
    <mergeCell ref="H35:H36"/>
    <mergeCell ref="A1:Q1"/>
    <mergeCell ref="O45:O46"/>
    <mergeCell ref="Q45:Q46"/>
    <mergeCell ref="C41:C42"/>
    <mergeCell ref="E41:E42"/>
    <mergeCell ref="G41:G42"/>
    <mergeCell ref="H41:H42"/>
    <mergeCell ref="J41:J42"/>
    <mergeCell ref="O39:O40"/>
    <mergeCell ref="P39:P40"/>
    <mergeCell ref="Q39:Q40"/>
    <mergeCell ref="M31:M32"/>
    <mergeCell ref="N31:N32"/>
    <mergeCell ref="O31:O32"/>
    <mergeCell ref="Q33:Q34"/>
    <mergeCell ref="Q13:Q14"/>
    <mergeCell ref="Q3:Q4"/>
    <mergeCell ref="D2:E2"/>
    <mergeCell ref="F2:G2"/>
    <mergeCell ref="M35:M36"/>
    <mergeCell ref="N35:N36"/>
    <mergeCell ref="O35:O36"/>
    <mergeCell ref="C39:C40"/>
    <mergeCell ref="E39:E40"/>
    <mergeCell ref="L43:L44"/>
    <mergeCell ref="M43:M44"/>
    <mergeCell ref="N43:N44"/>
    <mergeCell ref="E45:E46"/>
    <mergeCell ref="G45:G46"/>
    <mergeCell ref="H45:H46"/>
    <mergeCell ref="J45:J46"/>
    <mergeCell ref="C45:C46"/>
    <mergeCell ref="L45:L46"/>
    <mergeCell ref="M45:M46"/>
    <mergeCell ref="N45:N46"/>
    <mergeCell ref="E56:F56"/>
    <mergeCell ref="G56:H56"/>
    <mergeCell ref="I56:J56"/>
    <mergeCell ref="A55:C55"/>
    <mergeCell ref="A56:C56"/>
    <mergeCell ref="C43:C44"/>
    <mergeCell ref="E43:E44"/>
    <mergeCell ref="G43:G44"/>
    <mergeCell ref="H43:H44"/>
    <mergeCell ref="J43:J44"/>
    <mergeCell ref="C47:C48"/>
    <mergeCell ref="E47:E48"/>
    <mergeCell ref="G47:G48"/>
    <mergeCell ref="H47:H48"/>
    <mergeCell ref="J47:J48"/>
    <mergeCell ref="G51:G52"/>
    <mergeCell ref="H51:H52"/>
    <mergeCell ref="J51:J52"/>
    <mergeCell ref="L51:L52"/>
    <mergeCell ref="E55:F55"/>
    <mergeCell ref="G55:H55"/>
    <mergeCell ref="I55:J55"/>
    <mergeCell ref="L55:N55"/>
    <mergeCell ref="O55:R55"/>
    <mergeCell ref="P41:P42"/>
    <mergeCell ref="O53:O54"/>
    <mergeCell ref="P53:P54"/>
    <mergeCell ref="P51:P52"/>
    <mergeCell ref="J53:J54"/>
    <mergeCell ref="N51:N52"/>
    <mergeCell ref="O51:O52"/>
    <mergeCell ref="O49:O50"/>
    <mergeCell ref="C53:C54"/>
    <mergeCell ref="E53:E54"/>
    <mergeCell ref="G53:G54"/>
    <mergeCell ref="L53:L54"/>
    <mergeCell ref="M53:M54"/>
    <mergeCell ref="N53:N54"/>
    <mergeCell ref="C51:C52"/>
    <mergeCell ref="C49:C50"/>
    <mergeCell ref="E49:E50"/>
    <mergeCell ref="G49:G50"/>
    <mergeCell ref="H49:H50"/>
    <mergeCell ref="J49:J50"/>
    <mergeCell ref="L49:L50"/>
    <mergeCell ref="M49:M50"/>
    <mergeCell ref="H53:H54"/>
    <mergeCell ref="E51:E52"/>
    <mergeCell ref="R39:R40"/>
    <mergeCell ref="R53:R54"/>
    <mergeCell ref="R45:R46"/>
    <mergeCell ref="Q53:Q54"/>
    <mergeCell ref="O56:R56"/>
    <mergeCell ref="N49:N50"/>
    <mergeCell ref="R51:R52"/>
    <mergeCell ref="M51:M52"/>
    <mergeCell ref="Q43:Q44"/>
    <mergeCell ref="R43:R44"/>
    <mergeCell ref="R41:R42"/>
    <mergeCell ref="O43:O44"/>
    <mergeCell ref="Q41:Q42"/>
    <mergeCell ref="N39:N40"/>
    <mergeCell ref="L56:N56"/>
    <mergeCell ref="Q51:Q52"/>
    <mergeCell ref="Q49:Q50"/>
    <mergeCell ref="R49:R50"/>
    <mergeCell ref="Q47:Q48"/>
    <mergeCell ref="R47:R48"/>
    <mergeCell ref="L41:L42"/>
    <mergeCell ref="M41:M42"/>
    <mergeCell ref="N41:N42"/>
    <mergeCell ref="O41:O42"/>
  </mergeCells>
  <phoneticPr fontId="3" type="noConversion"/>
  <printOptions horizontalCentered="1" verticalCentered="1"/>
  <pageMargins left="0" right="0.16" top="0.15748031496062992" bottom="0.15748031496062992" header="0.15748031496062992" footer="0.19685039370078741"/>
  <pageSetup paperSize="9" scale="53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"/>
  <sheetViews>
    <sheetView view="pageBreakPreview" zoomScale="55" zoomScaleNormal="50" zoomScaleSheetLayoutView="55" workbookViewId="0">
      <selection activeCell="AD18" sqref="AD18"/>
    </sheetView>
  </sheetViews>
  <sheetFormatPr defaultRowHeight="16.5"/>
  <cols>
    <col min="1" max="3" width="4.875" style="104" customWidth="1"/>
    <col min="4" max="4" width="20.625" style="104" customWidth="1"/>
    <col min="5" max="5" width="7" style="104" customWidth="1"/>
    <col min="6" max="6" width="13.625" style="104" customWidth="1"/>
    <col min="7" max="9" width="4.875" style="104" customWidth="1"/>
    <col min="10" max="10" width="20.625" style="104" customWidth="1"/>
    <col min="11" max="11" width="7" style="104" customWidth="1"/>
    <col min="12" max="12" width="13.625" style="104" customWidth="1"/>
    <col min="13" max="15" width="4.875" style="104" customWidth="1"/>
    <col min="16" max="16" width="26" style="104" customWidth="1"/>
    <col min="17" max="17" width="7" style="104" customWidth="1"/>
    <col min="18" max="18" width="13.625" style="104" customWidth="1"/>
    <col min="19" max="21" width="4.875" style="104" customWidth="1"/>
    <col min="22" max="22" width="20.625" style="104" customWidth="1"/>
    <col min="23" max="23" width="7" style="104" customWidth="1"/>
    <col min="24" max="24" width="13.625" style="104" customWidth="1"/>
    <col min="25" max="27" width="4.875" style="104" customWidth="1"/>
    <col min="28" max="28" width="22.875" style="104" customWidth="1"/>
    <col min="29" max="29" width="7" style="104" customWidth="1"/>
    <col min="30" max="30" width="13.625" style="104" customWidth="1"/>
    <col min="31" max="33" width="5.75" style="104" customWidth="1"/>
    <col min="34" max="34" width="22.75" style="104" customWidth="1"/>
    <col min="35" max="35" width="7.5" style="104" customWidth="1"/>
    <col min="36" max="36" width="13.625" style="104" customWidth="1"/>
    <col min="37" max="273" width="9" style="104"/>
    <col min="274" max="274" width="4.875" style="104" customWidth="1"/>
    <col min="275" max="275" width="20.625" style="104" customWidth="1"/>
    <col min="276" max="276" width="18.625" style="104" customWidth="1"/>
    <col min="277" max="277" width="4.875" style="104" customWidth="1"/>
    <col min="278" max="278" width="20.625" style="104" customWidth="1"/>
    <col min="279" max="279" width="18.625" style="104" customWidth="1"/>
    <col min="280" max="280" width="4.875" style="104" customWidth="1"/>
    <col min="281" max="281" width="26" style="104" customWidth="1"/>
    <col min="282" max="282" width="18.625" style="104" customWidth="1"/>
    <col min="283" max="283" width="4.875" style="104" customWidth="1"/>
    <col min="284" max="284" width="20.625" style="104" customWidth="1"/>
    <col min="285" max="285" width="18.625" style="104" customWidth="1"/>
    <col min="286" max="286" width="4.875" style="104" customWidth="1"/>
    <col min="287" max="287" width="22.875" style="104" customWidth="1"/>
    <col min="288" max="288" width="18.625" style="104" customWidth="1"/>
    <col min="289" max="290" width="9" style="104"/>
    <col min="291" max="291" width="32.5" style="104" customWidth="1"/>
    <col min="292" max="529" width="9" style="104"/>
    <col min="530" max="530" width="4.875" style="104" customWidth="1"/>
    <col min="531" max="531" width="20.625" style="104" customWidth="1"/>
    <col min="532" max="532" width="18.625" style="104" customWidth="1"/>
    <col min="533" max="533" width="4.875" style="104" customWidth="1"/>
    <col min="534" max="534" width="20.625" style="104" customWidth="1"/>
    <col min="535" max="535" width="18.625" style="104" customWidth="1"/>
    <col min="536" max="536" width="4.875" style="104" customWidth="1"/>
    <col min="537" max="537" width="26" style="104" customWidth="1"/>
    <col min="538" max="538" width="18.625" style="104" customWidth="1"/>
    <col min="539" max="539" width="4.875" style="104" customWidth="1"/>
    <col min="540" max="540" width="20.625" style="104" customWidth="1"/>
    <col min="541" max="541" width="18.625" style="104" customWidth="1"/>
    <col min="542" max="542" width="4.875" style="104" customWidth="1"/>
    <col min="543" max="543" width="22.875" style="104" customWidth="1"/>
    <col min="544" max="544" width="18.625" style="104" customWidth="1"/>
    <col min="545" max="546" width="9" style="104"/>
    <col min="547" max="547" width="32.5" style="104" customWidth="1"/>
    <col min="548" max="785" width="9" style="104"/>
    <col min="786" max="786" width="4.875" style="104" customWidth="1"/>
    <col min="787" max="787" width="20.625" style="104" customWidth="1"/>
    <col min="788" max="788" width="18.625" style="104" customWidth="1"/>
    <col min="789" max="789" width="4.875" style="104" customWidth="1"/>
    <col min="790" max="790" width="20.625" style="104" customWidth="1"/>
    <col min="791" max="791" width="18.625" style="104" customWidth="1"/>
    <col min="792" max="792" width="4.875" style="104" customWidth="1"/>
    <col min="793" max="793" width="26" style="104" customWidth="1"/>
    <col min="794" max="794" width="18.625" style="104" customWidth="1"/>
    <col min="795" max="795" width="4.875" style="104" customWidth="1"/>
    <col min="796" max="796" width="20.625" style="104" customWidth="1"/>
    <col min="797" max="797" width="18.625" style="104" customWidth="1"/>
    <col min="798" max="798" width="4.875" style="104" customWidth="1"/>
    <col min="799" max="799" width="22.875" style="104" customWidth="1"/>
    <col min="800" max="800" width="18.625" style="104" customWidth="1"/>
    <col min="801" max="802" width="9" style="104"/>
    <col min="803" max="803" width="32.5" style="104" customWidth="1"/>
    <col min="804" max="1041" width="9" style="104"/>
    <col min="1042" max="1042" width="4.875" style="104" customWidth="1"/>
    <col min="1043" max="1043" width="20.625" style="104" customWidth="1"/>
    <col min="1044" max="1044" width="18.625" style="104" customWidth="1"/>
    <col min="1045" max="1045" width="4.875" style="104" customWidth="1"/>
    <col min="1046" max="1046" width="20.625" style="104" customWidth="1"/>
    <col min="1047" max="1047" width="18.625" style="104" customWidth="1"/>
    <col min="1048" max="1048" width="4.875" style="104" customWidth="1"/>
    <col min="1049" max="1049" width="26" style="104" customWidth="1"/>
    <col min="1050" max="1050" width="18.625" style="104" customWidth="1"/>
    <col min="1051" max="1051" width="4.875" style="104" customWidth="1"/>
    <col min="1052" max="1052" width="20.625" style="104" customWidth="1"/>
    <col min="1053" max="1053" width="18.625" style="104" customWidth="1"/>
    <col min="1054" max="1054" width="4.875" style="104" customWidth="1"/>
    <col min="1055" max="1055" width="22.875" style="104" customWidth="1"/>
    <col min="1056" max="1056" width="18.625" style="104" customWidth="1"/>
    <col min="1057" max="1058" width="9" style="104"/>
    <col min="1059" max="1059" width="32.5" style="104" customWidth="1"/>
    <col min="1060" max="1297" width="9" style="104"/>
    <col min="1298" max="1298" width="4.875" style="104" customWidth="1"/>
    <col min="1299" max="1299" width="20.625" style="104" customWidth="1"/>
    <col min="1300" max="1300" width="18.625" style="104" customWidth="1"/>
    <col min="1301" max="1301" width="4.875" style="104" customWidth="1"/>
    <col min="1302" max="1302" width="20.625" style="104" customWidth="1"/>
    <col min="1303" max="1303" width="18.625" style="104" customWidth="1"/>
    <col min="1304" max="1304" width="4.875" style="104" customWidth="1"/>
    <col min="1305" max="1305" width="26" style="104" customWidth="1"/>
    <col min="1306" max="1306" width="18.625" style="104" customWidth="1"/>
    <col min="1307" max="1307" width="4.875" style="104" customWidth="1"/>
    <col min="1308" max="1308" width="20.625" style="104" customWidth="1"/>
    <col min="1309" max="1309" width="18.625" style="104" customWidth="1"/>
    <col min="1310" max="1310" width="4.875" style="104" customWidth="1"/>
    <col min="1311" max="1311" width="22.875" style="104" customWidth="1"/>
    <col min="1312" max="1312" width="18.625" style="104" customWidth="1"/>
    <col min="1313" max="1314" width="9" style="104"/>
    <col min="1315" max="1315" width="32.5" style="104" customWidth="1"/>
    <col min="1316" max="1553" width="9" style="104"/>
    <col min="1554" max="1554" width="4.875" style="104" customWidth="1"/>
    <col min="1555" max="1555" width="20.625" style="104" customWidth="1"/>
    <col min="1556" max="1556" width="18.625" style="104" customWidth="1"/>
    <col min="1557" max="1557" width="4.875" style="104" customWidth="1"/>
    <col min="1558" max="1558" width="20.625" style="104" customWidth="1"/>
    <col min="1559" max="1559" width="18.625" style="104" customWidth="1"/>
    <col min="1560" max="1560" width="4.875" style="104" customWidth="1"/>
    <col min="1561" max="1561" width="26" style="104" customWidth="1"/>
    <col min="1562" max="1562" width="18.625" style="104" customWidth="1"/>
    <col min="1563" max="1563" width="4.875" style="104" customWidth="1"/>
    <col min="1564" max="1564" width="20.625" style="104" customWidth="1"/>
    <col min="1565" max="1565" width="18.625" style="104" customWidth="1"/>
    <col min="1566" max="1566" width="4.875" style="104" customWidth="1"/>
    <col min="1567" max="1567" width="22.875" style="104" customWidth="1"/>
    <col min="1568" max="1568" width="18.625" style="104" customWidth="1"/>
    <col min="1569" max="1570" width="9" style="104"/>
    <col min="1571" max="1571" width="32.5" style="104" customWidth="1"/>
    <col min="1572" max="1809" width="9" style="104"/>
    <col min="1810" max="1810" width="4.875" style="104" customWidth="1"/>
    <col min="1811" max="1811" width="20.625" style="104" customWidth="1"/>
    <col min="1812" max="1812" width="18.625" style="104" customWidth="1"/>
    <col min="1813" max="1813" width="4.875" style="104" customWidth="1"/>
    <col min="1814" max="1814" width="20.625" style="104" customWidth="1"/>
    <col min="1815" max="1815" width="18.625" style="104" customWidth="1"/>
    <col min="1816" max="1816" width="4.875" style="104" customWidth="1"/>
    <col min="1817" max="1817" width="26" style="104" customWidth="1"/>
    <col min="1818" max="1818" width="18.625" style="104" customWidth="1"/>
    <col min="1819" max="1819" width="4.875" style="104" customWidth="1"/>
    <col min="1820" max="1820" width="20.625" style="104" customWidth="1"/>
    <col min="1821" max="1821" width="18.625" style="104" customWidth="1"/>
    <col min="1822" max="1822" width="4.875" style="104" customWidth="1"/>
    <col min="1823" max="1823" width="22.875" style="104" customWidth="1"/>
    <col min="1824" max="1824" width="18.625" style="104" customWidth="1"/>
    <col min="1825" max="1826" width="9" style="104"/>
    <col min="1827" max="1827" width="32.5" style="104" customWidth="1"/>
    <col min="1828" max="2065" width="9" style="104"/>
    <col min="2066" max="2066" width="4.875" style="104" customWidth="1"/>
    <col min="2067" max="2067" width="20.625" style="104" customWidth="1"/>
    <col min="2068" max="2068" width="18.625" style="104" customWidth="1"/>
    <col min="2069" max="2069" width="4.875" style="104" customWidth="1"/>
    <col min="2070" max="2070" width="20.625" style="104" customWidth="1"/>
    <col min="2071" max="2071" width="18.625" style="104" customWidth="1"/>
    <col min="2072" max="2072" width="4.875" style="104" customWidth="1"/>
    <col min="2073" max="2073" width="26" style="104" customWidth="1"/>
    <col min="2074" max="2074" width="18.625" style="104" customWidth="1"/>
    <col min="2075" max="2075" width="4.875" style="104" customWidth="1"/>
    <col min="2076" max="2076" width="20.625" style="104" customWidth="1"/>
    <col min="2077" max="2077" width="18.625" style="104" customWidth="1"/>
    <col min="2078" max="2078" width="4.875" style="104" customWidth="1"/>
    <col min="2079" max="2079" width="22.875" style="104" customWidth="1"/>
    <col min="2080" max="2080" width="18.625" style="104" customWidth="1"/>
    <col min="2081" max="2082" width="9" style="104"/>
    <col min="2083" max="2083" width="32.5" style="104" customWidth="1"/>
    <col min="2084" max="2321" width="9" style="104"/>
    <col min="2322" max="2322" width="4.875" style="104" customWidth="1"/>
    <col min="2323" max="2323" width="20.625" style="104" customWidth="1"/>
    <col min="2324" max="2324" width="18.625" style="104" customWidth="1"/>
    <col min="2325" max="2325" width="4.875" style="104" customWidth="1"/>
    <col min="2326" max="2326" width="20.625" style="104" customWidth="1"/>
    <col min="2327" max="2327" width="18.625" style="104" customWidth="1"/>
    <col min="2328" max="2328" width="4.875" style="104" customWidth="1"/>
    <col min="2329" max="2329" width="26" style="104" customWidth="1"/>
    <col min="2330" max="2330" width="18.625" style="104" customWidth="1"/>
    <col min="2331" max="2331" width="4.875" style="104" customWidth="1"/>
    <col min="2332" max="2332" width="20.625" style="104" customWidth="1"/>
    <col min="2333" max="2333" width="18.625" style="104" customWidth="1"/>
    <col min="2334" max="2334" width="4.875" style="104" customWidth="1"/>
    <col min="2335" max="2335" width="22.875" style="104" customWidth="1"/>
    <col min="2336" max="2336" width="18.625" style="104" customWidth="1"/>
    <col min="2337" max="2338" width="9" style="104"/>
    <col min="2339" max="2339" width="32.5" style="104" customWidth="1"/>
    <col min="2340" max="2577" width="9" style="104"/>
    <col min="2578" max="2578" width="4.875" style="104" customWidth="1"/>
    <col min="2579" max="2579" width="20.625" style="104" customWidth="1"/>
    <col min="2580" max="2580" width="18.625" style="104" customWidth="1"/>
    <col min="2581" max="2581" width="4.875" style="104" customWidth="1"/>
    <col min="2582" max="2582" width="20.625" style="104" customWidth="1"/>
    <col min="2583" max="2583" width="18.625" style="104" customWidth="1"/>
    <col min="2584" max="2584" width="4.875" style="104" customWidth="1"/>
    <col min="2585" max="2585" width="26" style="104" customWidth="1"/>
    <col min="2586" max="2586" width="18.625" style="104" customWidth="1"/>
    <col min="2587" max="2587" width="4.875" style="104" customWidth="1"/>
    <col min="2588" max="2588" width="20.625" style="104" customWidth="1"/>
    <col min="2589" max="2589" width="18.625" style="104" customWidth="1"/>
    <col min="2590" max="2590" width="4.875" style="104" customWidth="1"/>
    <col min="2591" max="2591" width="22.875" style="104" customWidth="1"/>
    <col min="2592" max="2592" width="18.625" style="104" customWidth="1"/>
    <col min="2593" max="2594" width="9" style="104"/>
    <col min="2595" max="2595" width="32.5" style="104" customWidth="1"/>
    <col min="2596" max="2833" width="9" style="104"/>
    <col min="2834" max="2834" width="4.875" style="104" customWidth="1"/>
    <col min="2835" max="2835" width="20.625" style="104" customWidth="1"/>
    <col min="2836" max="2836" width="18.625" style="104" customWidth="1"/>
    <col min="2837" max="2837" width="4.875" style="104" customWidth="1"/>
    <col min="2838" max="2838" width="20.625" style="104" customWidth="1"/>
    <col min="2839" max="2839" width="18.625" style="104" customWidth="1"/>
    <col min="2840" max="2840" width="4.875" style="104" customWidth="1"/>
    <col min="2841" max="2841" width="26" style="104" customWidth="1"/>
    <col min="2842" max="2842" width="18.625" style="104" customWidth="1"/>
    <col min="2843" max="2843" width="4.875" style="104" customWidth="1"/>
    <col min="2844" max="2844" width="20.625" style="104" customWidth="1"/>
    <col min="2845" max="2845" width="18.625" style="104" customWidth="1"/>
    <col min="2846" max="2846" width="4.875" style="104" customWidth="1"/>
    <col min="2847" max="2847" width="22.875" style="104" customWidth="1"/>
    <col min="2848" max="2848" width="18.625" style="104" customWidth="1"/>
    <col min="2849" max="2850" width="9" style="104"/>
    <col min="2851" max="2851" width="32.5" style="104" customWidth="1"/>
    <col min="2852" max="3089" width="9" style="104"/>
    <col min="3090" max="3090" width="4.875" style="104" customWidth="1"/>
    <col min="3091" max="3091" width="20.625" style="104" customWidth="1"/>
    <col min="3092" max="3092" width="18.625" style="104" customWidth="1"/>
    <col min="3093" max="3093" width="4.875" style="104" customWidth="1"/>
    <col min="3094" max="3094" width="20.625" style="104" customWidth="1"/>
    <col min="3095" max="3095" width="18.625" style="104" customWidth="1"/>
    <col min="3096" max="3096" width="4.875" style="104" customWidth="1"/>
    <col min="3097" max="3097" width="26" style="104" customWidth="1"/>
    <col min="3098" max="3098" width="18.625" style="104" customWidth="1"/>
    <col min="3099" max="3099" width="4.875" style="104" customWidth="1"/>
    <col min="3100" max="3100" width="20.625" style="104" customWidth="1"/>
    <col min="3101" max="3101" width="18.625" style="104" customWidth="1"/>
    <col min="3102" max="3102" width="4.875" style="104" customWidth="1"/>
    <col min="3103" max="3103" width="22.875" style="104" customWidth="1"/>
    <col min="3104" max="3104" width="18.625" style="104" customWidth="1"/>
    <col min="3105" max="3106" width="9" style="104"/>
    <col min="3107" max="3107" width="32.5" style="104" customWidth="1"/>
    <col min="3108" max="3345" width="9" style="104"/>
    <col min="3346" max="3346" width="4.875" style="104" customWidth="1"/>
    <col min="3347" max="3347" width="20.625" style="104" customWidth="1"/>
    <col min="3348" max="3348" width="18.625" style="104" customWidth="1"/>
    <col min="3349" max="3349" width="4.875" style="104" customWidth="1"/>
    <col min="3350" max="3350" width="20.625" style="104" customWidth="1"/>
    <col min="3351" max="3351" width="18.625" style="104" customWidth="1"/>
    <col min="3352" max="3352" width="4.875" style="104" customWidth="1"/>
    <col min="3353" max="3353" width="26" style="104" customWidth="1"/>
    <col min="3354" max="3354" width="18.625" style="104" customWidth="1"/>
    <col min="3355" max="3355" width="4.875" style="104" customWidth="1"/>
    <col min="3356" max="3356" width="20.625" style="104" customWidth="1"/>
    <col min="3357" max="3357" width="18.625" style="104" customWidth="1"/>
    <col min="3358" max="3358" width="4.875" style="104" customWidth="1"/>
    <col min="3359" max="3359" width="22.875" style="104" customWidth="1"/>
    <col min="3360" max="3360" width="18.625" style="104" customWidth="1"/>
    <col min="3361" max="3362" width="9" style="104"/>
    <col min="3363" max="3363" width="32.5" style="104" customWidth="1"/>
    <col min="3364" max="3601" width="9" style="104"/>
    <col min="3602" max="3602" width="4.875" style="104" customWidth="1"/>
    <col min="3603" max="3603" width="20.625" style="104" customWidth="1"/>
    <col min="3604" max="3604" width="18.625" style="104" customWidth="1"/>
    <col min="3605" max="3605" width="4.875" style="104" customWidth="1"/>
    <col min="3606" max="3606" width="20.625" style="104" customWidth="1"/>
    <col min="3607" max="3607" width="18.625" style="104" customWidth="1"/>
    <col min="3608" max="3608" width="4.875" style="104" customWidth="1"/>
    <col min="3609" max="3609" width="26" style="104" customWidth="1"/>
    <col min="3610" max="3610" width="18.625" style="104" customWidth="1"/>
    <col min="3611" max="3611" width="4.875" style="104" customWidth="1"/>
    <col min="3612" max="3612" width="20.625" style="104" customWidth="1"/>
    <col min="3613" max="3613" width="18.625" style="104" customWidth="1"/>
    <col min="3614" max="3614" width="4.875" style="104" customWidth="1"/>
    <col min="3615" max="3615" width="22.875" style="104" customWidth="1"/>
    <col min="3616" max="3616" width="18.625" style="104" customWidth="1"/>
    <col min="3617" max="3618" width="9" style="104"/>
    <col min="3619" max="3619" width="32.5" style="104" customWidth="1"/>
    <col min="3620" max="3857" width="9" style="104"/>
    <col min="3858" max="3858" width="4.875" style="104" customWidth="1"/>
    <col min="3859" max="3859" width="20.625" style="104" customWidth="1"/>
    <col min="3860" max="3860" width="18.625" style="104" customWidth="1"/>
    <col min="3861" max="3861" width="4.875" style="104" customWidth="1"/>
    <col min="3862" max="3862" width="20.625" style="104" customWidth="1"/>
    <col min="3863" max="3863" width="18.625" style="104" customWidth="1"/>
    <col min="3864" max="3864" width="4.875" style="104" customWidth="1"/>
    <col min="3865" max="3865" width="26" style="104" customWidth="1"/>
    <col min="3866" max="3866" width="18.625" style="104" customWidth="1"/>
    <col min="3867" max="3867" width="4.875" style="104" customWidth="1"/>
    <col min="3868" max="3868" width="20.625" style="104" customWidth="1"/>
    <col min="3869" max="3869" width="18.625" style="104" customWidth="1"/>
    <col min="3870" max="3870" width="4.875" style="104" customWidth="1"/>
    <col min="3871" max="3871" width="22.875" style="104" customWidth="1"/>
    <col min="3872" max="3872" width="18.625" style="104" customWidth="1"/>
    <col min="3873" max="3874" width="9" style="104"/>
    <col min="3875" max="3875" width="32.5" style="104" customWidth="1"/>
    <col min="3876" max="4113" width="9" style="104"/>
    <col min="4114" max="4114" width="4.875" style="104" customWidth="1"/>
    <col min="4115" max="4115" width="20.625" style="104" customWidth="1"/>
    <col min="4116" max="4116" width="18.625" style="104" customWidth="1"/>
    <col min="4117" max="4117" width="4.875" style="104" customWidth="1"/>
    <col min="4118" max="4118" width="20.625" style="104" customWidth="1"/>
    <col min="4119" max="4119" width="18.625" style="104" customWidth="1"/>
    <col min="4120" max="4120" width="4.875" style="104" customWidth="1"/>
    <col min="4121" max="4121" width="26" style="104" customWidth="1"/>
    <col min="4122" max="4122" width="18.625" style="104" customWidth="1"/>
    <col min="4123" max="4123" width="4.875" style="104" customWidth="1"/>
    <col min="4124" max="4124" width="20.625" style="104" customWidth="1"/>
    <col min="4125" max="4125" width="18.625" style="104" customWidth="1"/>
    <col min="4126" max="4126" width="4.875" style="104" customWidth="1"/>
    <col min="4127" max="4127" width="22.875" style="104" customWidth="1"/>
    <col min="4128" max="4128" width="18.625" style="104" customWidth="1"/>
    <col min="4129" max="4130" width="9" style="104"/>
    <col min="4131" max="4131" width="32.5" style="104" customWidth="1"/>
    <col min="4132" max="4369" width="9" style="104"/>
    <col min="4370" max="4370" width="4.875" style="104" customWidth="1"/>
    <col min="4371" max="4371" width="20.625" style="104" customWidth="1"/>
    <col min="4372" max="4372" width="18.625" style="104" customWidth="1"/>
    <col min="4373" max="4373" width="4.875" style="104" customWidth="1"/>
    <col min="4374" max="4374" width="20.625" style="104" customWidth="1"/>
    <col min="4375" max="4375" width="18.625" style="104" customWidth="1"/>
    <col min="4376" max="4376" width="4.875" style="104" customWidth="1"/>
    <col min="4377" max="4377" width="26" style="104" customWidth="1"/>
    <col min="4378" max="4378" width="18.625" style="104" customWidth="1"/>
    <col min="4379" max="4379" width="4.875" style="104" customWidth="1"/>
    <col min="4380" max="4380" width="20.625" style="104" customWidth="1"/>
    <col min="4381" max="4381" width="18.625" style="104" customWidth="1"/>
    <col min="4382" max="4382" width="4.875" style="104" customWidth="1"/>
    <col min="4383" max="4383" width="22.875" style="104" customWidth="1"/>
    <col min="4384" max="4384" width="18.625" style="104" customWidth="1"/>
    <col min="4385" max="4386" width="9" style="104"/>
    <col min="4387" max="4387" width="32.5" style="104" customWidth="1"/>
    <col min="4388" max="4625" width="9" style="104"/>
    <col min="4626" max="4626" width="4.875" style="104" customWidth="1"/>
    <col min="4627" max="4627" width="20.625" style="104" customWidth="1"/>
    <col min="4628" max="4628" width="18.625" style="104" customWidth="1"/>
    <col min="4629" max="4629" width="4.875" style="104" customWidth="1"/>
    <col min="4630" max="4630" width="20.625" style="104" customWidth="1"/>
    <col min="4631" max="4631" width="18.625" style="104" customWidth="1"/>
    <col min="4632" max="4632" width="4.875" style="104" customWidth="1"/>
    <col min="4633" max="4633" width="26" style="104" customWidth="1"/>
    <col min="4634" max="4634" width="18.625" style="104" customWidth="1"/>
    <col min="4635" max="4635" width="4.875" style="104" customWidth="1"/>
    <col min="4636" max="4636" width="20.625" style="104" customWidth="1"/>
    <col min="4637" max="4637" width="18.625" style="104" customWidth="1"/>
    <col min="4638" max="4638" width="4.875" style="104" customWidth="1"/>
    <col min="4639" max="4639" width="22.875" style="104" customWidth="1"/>
    <col min="4640" max="4640" width="18.625" style="104" customWidth="1"/>
    <col min="4641" max="4642" width="9" style="104"/>
    <col min="4643" max="4643" width="32.5" style="104" customWidth="1"/>
    <col min="4644" max="4881" width="9" style="104"/>
    <col min="4882" max="4882" width="4.875" style="104" customWidth="1"/>
    <col min="4883" max="4883" width="20.625" style="104" customWidth="1"/>
    <col min="4884" max="4884" width="18.625" style="104" customWidth="1"/>
    <col min="4885" max="4885" width="4.875" style="104" customWidth="1"/>
    <col min="4886" max="4886" width="20.625" style="104" customWidth="1"/>
    <col min="4887" max="4887" width="18.625" style="104" customWidth="1"/>
    <col min="4888" max="4888" width="4.875" style="104" customWidth="1"/>
    <col min="4889" max="4889" width="26" style="104" customWidth="1"/>
    <col min="4890" max="4890" width="18.625" style="104" customWidth="1"/>
    <col min="4891" max="4891" width="4.875" style="104" customWidth="1"/>
    <col min="4892" max="4892" width="20.625" style="104" customWidth="1"/>
    <col min="4893" max="4893" width="18.625" style="104" customWidth="1"/>
    <col min="4894" max="4894" width="4.875" style="104" customWidth="1"/>
    <col min="4895" max="4895" width="22.875" style="104" customWidth="1"/>
    <col min="4896" max="4896" width="18.625" style="104" customWidth="1"/>
    <col min="4897" max="4898" width="9" style="104"/>
    <col min="4899" max="4899" width="32.5" style="104" customWidth="1"/>
    <col min="4900" max="5137" width="9" style="104"/>
    <col min="5138" max="5138" width="4.875" style="104" customWidth="1"/>
    <col min="5139" max="5139" width="20.625" style="104" customWidth="1"/>
    <col min="5140" max="5140" width="18.625" style="104" customWidth="1"/>
    <col min="5141" max="5141" width="4.875" style="104" customWidth="1"/>
    <col min="5142" max="5142" width="20.625" style="104" customWidth="1"/>
    <col min="5143" max="5143" width="18.625" style="104" customWidth="1"/>
    <col min="5144" max="5144" width="4.875" style="104" customWidth="1"/>
    <col min="5145" max="5145" width="26" style="104" customWidth="1"/>
    <col min="5146" max="5146" width="18.625" style="104" customWidth="1"/>
    <col min="5147" max="5147" width="4.875" style="104" customWidth="1"/>
    <col min="5148" max="5148" width="20.625" style="104" customWidth="1"/>
    <col min="5149" max="5149" width="18.625" style="104" customWidth="1"/>
    <col min="5150" max="5150" width="4.875" style="104" customWidth="1"/>
    <col min="5151" max="5151" width="22.875" style="104" customWidth="1"/>
    <col min="5152" max="5152" width="18.625" style="104" customWidth="1"/>
    <col min="5153" max="5154" width="9" style="104"/>
    <col min="5155" max="5155" width="32.5" style="104" customWidth="1"/>
    <col min="5156" max="5393" width="9" style="104"/>
    <col min="5394" max="5394" width="4.875" style="104" customWidth="1"/>
    <col min="5395" max="5395" width="20.625" style="104" customWidth="1"/>
    <col min="5396" max="5396" width="18.625" style="104" customWidth="1"/>
    <col min="5397" max="5397" width="4.875" style="104" customWidth="1"/>
    <col min="5398" max="5398" width="20.625" style="104" customWidth="1"/>
    <col min="5399" max="5399" width="18.625" style="104" customWidth="1"/>
    <col min="5400" max="5400" width="4.875" style="104" customWidth="1"/>
    <col min="5401" max="5401" width="26" style="104" customWidth="1"/>
    <col min="5402" max="5402" width="18.625" style="104" customWidth="1"/>
    <col min="5403" max="5403" width="4.875" style="104" customWidth="1"/>
    <col min="5404" max="5404" width="20.625" style="104" customWidth="1"/>
    <col min="5405" max="5405" width="18.625" style="104" customWidth="1"/>
    <col min="5406" max="5406" width="4.875" style="104" customWidth="1"/>
    <col min="5407" max="5407" width="22.875" style="104" customWidth="1"/>
    <col min="5408" max="5408" width="18.625" style="104" customWidth="1"/>
    <col min="5409" max="5410" width="9" style="104"/>
    <col min="5411" max="5411" width="32.5" style="104" customWidth="1"/>
    <col min="5412" max="5649" width="9" style="104"/>
    <col min="5650" max="5650" width="4.875" style="104" customWidth="1"/>
    <col min="5651" max="5651" width="20.625" style="104" customWidth="1"/>
    <col min="5652" max="5652" width="18.625" style="104" customWidth="1"/>
    <col min="5653" max="5653" width="4.875" style="104" customWidth="1"/>
    <col min="5654" max="5654" width="20.625" style="104" customWidth="1"/>
    <col min="5655" max="5655" width="18.625" style="104" customWidth="1"/>
    <col min="5656" max="5656" width="4.875" style="104" customWidth="1"/>
    <col min="5657" max="5657" width="26" style="104" customWidth="1"/>
    <col min="5658" max="5658" width="18.625" style="104" customWidth="1"/>
    <col min="5659" max="5659" width="4.875" style="104" customWidth="1"/>
    <col min="5660" max="5660" width="20.625" style="104" customWidth="1"/>
    <col min="5661" max="5661" width="18.625" style="104" customWidth="1"/>
    <col min="5662" max="5662" width="4.875" style="104" customWidth="1"/>
    <col min="5663" max="5663" width="22.875" style="104" customWidth="1"/>
    <col min="5664" max="5664" width="18.625" style="104" customWidth="1"/>
    <col min="5665" max="5666" width="9" style="104"/>
    <col min="5667" max="5667" width="32.5" style="104" customWidth="1"/>
    <col min="5668" max="5905" width="9" style="104"/>
    <col min="5906" max="5906" width="4.875" style="104" customWidth="1"/>
    <col min="5907" max="5907" width="20.625" style="104" customWidth="1"/>
    <col min="5908" max="5908" width="18.625" style="104" customWidth="1"/>
    <col min="5909" max="5909" width="4.875" style="104" customWidth="1"/>
    <col min="5910" max="5910" width="20.625" style="104" customWidth="1"/>
    <col min="5911" max="5911" width="18.625" style="104" customWidth="1"/>
    <col min="5912" max="5912" width="4.875" style="104" customWidth="1"/>
    <col min="5913" max="5913" width="26" style="104" customWidth="1"/>
    <col min="5914" max="5914" width="18.625" style="104" customWidth="1"/>
    <col min="5915" max="5915" width="4.875" style="104" customWidth="1"/>
    <col min="5916" max="5916" width="20.625" style="104" customWidth="1"/>
    <col min="5917" max="5917" width="18.625" style="104" customWidth="1"/>
    <col min="5918" max="5918" width="4.875" style="104" customWidth="1"/>
    <col min="5919" max="5919" width="22.875" style="104" customWidth="1"/>
    <col min="5920" max="5920" width="18.625" style="104" customWidth="1"/>
    <col min="5921" max="5922" width="9" style="104"/>
    <col min="5923" max="5923" width="32.5" style="104" customWidth="1"/>
    <col min="5924" max="6161" width="9" style="104"/>
    <col min="6162" max="6162" width="4.875" style="104" customWidth="1"/>
    <col min="6163" max="6163" width="20.625" style="104" customWidth="1"/>
    <col min="6164" max="6164" width="18.625" style="104" customWidth="1"/>
    <col min="6165" max="6165" width="4.875" style="104" customWidth="1"/>
    <col min="6166" max="6166" width="20.625" style="104" customWidth="1"/>
    <col min="6167" max="6167" width="18.625" style="104" customWidth="1"/>
    <col min="6168" max="6168" width="4.875" style="104" customWidth="1"/>
    <col min="6169" max="6169" width="26" style="104" customWidth="1"/>
    <col min="6170" max="6170" width="18.625" style="104" customWidth="1"/>
    <col min="6171" max="6171" width="4.875" style="104" customWidth="1"/>
    <col min="6172" max="6172" width="20.625" style="104" customWidth="1"/>
    <col min="6173" max="6173" width="18.625" style="104" customWidth="1"/>
    <col min="6174" max="6174" width="4.875" style="104" customWidth="1"/>
    <col min="6175" max="6175" width="22.875" style="104" customWidth="1"/>
    <col min="6176" max="6176" width="18.625" style="104" customWidth="1"/>
    <col min="6177" max="6178" width="9" style="104"/>
    <col min="6179" max="6179" width="32.5" style="104" customWidth="1"/>
    <col min="6180" max="6417" width="9" style="104"/>
    <col min="6418" max="6418" width="4.875" style="104" customWidth="1"/>
    <col min="6419" max="6419" width="20.625" style="104" customWidth="1"/>
    <col min="6420" max="6420" width="18.625" style="104" customWidth="1"/>
    <col min="6421" max="6421" width="4.875" style="104" customWidth="1"/>
    <col min="6422" max="6422" width="20.625" style="104" customWidth="1"/>
    <col min="6423" max="6423" width="18.625" style="104" customWidth="1"/>
    <col min="6424" max="6424" width="4.875" style="104" customWidth="1"/>
    <col min="6425" max="6425" width="26" style="104" customWidth="1"/>
    <col min="6426" max="6426" width="18.625" style="104" customWidth="1"/>
    <col min="6427" max="6427" width="4.875" style="104" customWidth="1"/>
    <col min="6428" max="6428" width="20.625" style="104" customWidth="1"/>
    <col min="6429" max="6429" width="18.625" style="104" customWidth="1"/>
    <col min="6430" max="6430" width="4.875" style="104" customWidth="1"/>
    <col min="6431" max="6431" width="22.875" style="104" customWidth="1"/>
    <col min="6432" max="6432" width="18.625" style="104" customWidth="1"/>
    <col min="6433" max="6434" width="9" style="104"/>
    <col min="6435" max="6435" width="32.5" style="104" customWidth="1"/>
    <col min="6436" max="6673" width="9" style="104"/>
    <col min="6674" max="6674" width="4.875" style="104" customWidth="1"/>
    <col min="6675" max="6675" width="20.625" style="104" customWidth="1"/>
    <col min="6676" max="6676" width="18.625" style="104" customWidth="1"/>
    <col min="6677" max="6677" width="4.875" style="104" customWidth="1"/>
    <col min="6678" max="6678" width="20.625" style="104" customWidth="1"/>
    <col min="6679" max="6679" width="18.625" style="104" customWidth="1"/>
    <col min="6680" max="6680" width="4.875" style="104" customWidth="1"/>
    <col min="6681" max="6681" width="26" style="104" customWidth="1"/>
    <col min="6682" max="6682" width="18.625" style="104" customWidth="1"/>
    <col min="6683" max="6683" width="4.875" style="104" customWidth="1"/>
    <col min="6684" max="6684" width="20.625" style="104" customWidth="1"/>
    <col min="6685" max="6685" width="18.625" style="104" customWidth="1"/>
    <col min="6686" max="6686" width="4.875" style="104" customWidth="1"/>
    <col min="6687" max="6687" width="22.875" style="104" customWidth="1"/>
    <col min="6688" max="6688" width="18.625" style="104" customWidth="1"/>
    <col min="6689" max="6690" width="9" style="104"/>
    <col min="6691" max="6691" width="32.5" style="104" customWidth="1"/>
    <col min="6692" max="6929" width="9" style="104"/>
    <col min="6930" max="6930" width="4.875" style="104" customWidth="1"/>
    <col min="6931" max="6931" width="20.625" style="104" customWidth="1"/>
    <col min="6932" max="6932" width="18.625" style="104" customWidth="1"/>
    <col min="6933" max="6933" width="4.875" style="104" customWidth="1"/>
    <col min="6934" max="6934" width="20.625" style="104" customWidth="1"/>
    <col min="6935" max="6935" width="18.625" style="104" customWidth="1"/>
    <col min="6936" max="6936" width="4.875" style="104" customWidth="1"/>
    <col min="6937" max="6937" width="26" style="104" customWidth="1"/>
    <col min="6938" max="6938" width="18.625" style="104" customWidth="1"/>
    <col min="6939" max="6939" width="4.875" style="104" customWidth="1"/>
    <col min="6940" max="6940" width="20.625" style="104" customWidth="1"/>
    <col min="6941" max="6941" width="18.625" style="104" customWidth="1"/>
    <col min="6942" max="6942" width="4.875" style="104" customWidth="1"/>
    <col min="6943" max="6943" width="22.875" style="104" customWidth="1"/>
    <col min="6944" max="6944" width="18.625" style="104" customWidth="1"/>
    <col min="6945" max="6946" width="9" style="104"/>
    <col min="6947" max="6947" width="32.5" style="104" customWidth="1"/>
    <col min="6948" max="7185" width="9" style="104"/>
    <col min="7186" max="7186" width="4.875" style="104" customWidth="1"/>
    <col min="7187" max="7187" width="20.625" style="104" customWidth="1"/>
    <col min="7188" max="7188" width="18.625" style="104" customWidth="1"/>
    <col min="7189" max="7189" width="4.875" style="104" customWidth="1"/>
    <col min="7190" max="7190" width="20.625" style="104" customWidth="1"/>
    <col min="7191" max="7191" width="18.625" style="104" customWidth="1"/>
    <col min="7192" max="7192" width="4.875" style="104" customWidth="1"/>
    <col min="7193" max="7193" width="26" style="104" customWidth="1"/>
    <col min="7194" max="7194" width="18.625" style="104" customWidth="1"/>
    <col min="7195" max="7195" width="4.875" style="104" customWidth="1"/>
    <col min="7196" max="7196" width="20.625" style="104" customWidth="1"/>
    <col min="7197" max="7197" width="18.625" style="104" customWidth="1"/>
    <col min="7198" max="7198" width="4.875" style="104" customWidth="1"/>
    <col min="7199" max="7199" width="22.875" style="104" customWidth="1"/>
    <col min="7200" max="7200" width="18.625" style="104" customWidth="1"/>
    <col min="7201" max="7202" width="9" style="104"/>
    <col min="7203" max="7203" width="32.5" style="104" customWidth="1"/>
    <col min="7204" max="7441" width="9" style="104"/>
    <col min="7442" max="7442" width="4.875" style="104" customWidth="1"/>
    <col min="7443" max="7443" width="20.625" style="104" customWidth="1"/>
    <col min="7444" max="7444" width="18.625" style="104" customWidth="1"/>
    <col min="7445" max="7445" width="4.875" style="104" customWidth="1"/>
    <col min="7446" max="7446" width="20.625" style="104" customWidth="1"/>
    <col min="7447" max="7447" width="18.625" style="104" customWidth="1"/>
    <col min="7448" max="7448" width="4.875" style="104" customWidth="1"/>
    <col min="7449" max="7449" width="26" style="104" customWidth="1"/>
    <col min="7450" max="7450" width="18.625" style="104" customWidth="1"/>
    <col min="7451" max="7451" width="4.875" style="104" customWidth="1"/>
    <col min="7452" max="7452" width="20.625" style="104" customWidth="1"/>
    <col min="7453" max="7453" width="18.625" style="104" customWidth="1"/>
    <col min="7454" max="7454" width="4.875" style="104" customWidth="1"/>
    <col min="7455" max="7455" width="22.875" style="104" customWidth="1"/>
    <col min="7456" max="7456" width="18.625" style="104" customWidth="1"/>
    <col min="7457" max="7458" width="9" style="104"/>
    <col min="7459" max="7459" width="32.5" style="104" customWidth="1"/>
    <col min="7460" max="7697" width="9" style="104"/>
    <col min="7698" max="7698" width="4.875" style="104" customWidth="1"/>
    <col min="7699" max="7699" width="20.625" style="104" customWidth="1"/>
    <col min="7700" max="7700" width="18.625" style="104" customWidth="1"/>
    <col min="7701" max="7701" width="4.875" style="104" customWidth="1"/>
    <col min="7702" max="7702" width="20.625" style="104" customWidth="1"/>
    <col min="7703" max="7703" width="18.625" style="104" customWidth="1"/>
    <col min="7704" max="7704" width="4.875" style="104" customWidth="1"/>
    <col min="7705" max="7705" width="26" style="104" customWidth="1"/>
    <col min="7706" max="7706" width="18.625" style="104" customWidth="1"/>
    <col min="7707" max="7707" width="4.875" style="104" customWidth="1"/>
    <col min="7708" max="7708" width="20.625" style="104" customWidth="1"/>
    <col min="7709" max="7709" width="18.625" style="104" customWidth="1"/>
    <col min="7710" max="7710" width="4.875" style="104" customWidth="1"/>
    <col min="7711" max="7711" width="22.875" style="104" customWidth="1"/>
    <col min="7712" max="7712" width="18.625" style="104" customWidth="1"/>
    <col min="7713" max="7714" width="9" style="104"/>
    <col min="7715" max="7715" width="32.5" style="104" customWidth="1"/>
    <col min="7716" max="7953" width="9" style="104"/>
    <col min="7954" max="7954" width="4.875" style="104" customWidth="1"/>
    <col min="7955" max="7955" width="20.625" style="104" customWidth="1"/>
    <col min="7956" max="7956" width="18.625" style="104" customWidth="1"/>
    <col min="7957" max="7957" width="4.875" style="104" customWidth="1"/>
    <col min="7958" max="7958" width="20.625" style="104" customWidth="1"/>
    <col min="7959" max="7959" width="18.625" style="104" customWidth="1"/>
    <col min="7960" max="7960" width="4.875" style="104" customWidth="1"/>
    <col min="7961" max="7961" width="26" style="104" customWidth="1"/>
    <col min="7962" max="7962" width="18.625" style="104" customWidth="1"/>
    <col min="7963" max="7963" width="4.875" style="104" customWidth="1"/>
    <col min="7964" max="7964" width="20.625" style="104" customWidth="1"/>
    <col min="7965" max="7965" width="18.625" style="104" customWidth="1"/>
    <col min="7966" max="7966" width="4.875" style="104" customWidth="1"/>
    <col min="7967" max="7967" width="22.875" style="104" customWidth="1"/>
    <col min="7968" max="7968" width="18.625" style="104" customWidth="1"/>
    <col min="7969" max="7970" width="9" style="104"/>
    <col min="7971" max="7971" width="32.5" style="104" customWidth="1"/>
    <col min="7972" max="8209" width="9" style="104"/>
    <col min="8210" max="8210" width="4.875" style="104" customWidth="1"/>
    <col min="8211" max="8211" width="20.625" style="104" customWidth="1"/>
    <col min="8212" max="8212" width="18.625" style="104" customWidth="1"/>
    <col min="8213" max="8213" width="4.875" style="104" customWidth="1"/>
    <col min="8214" max="8214" width="20.625" style="104" customWidth="1"/>
    <col min="8215" max="8215" width="18.625" style="104" customWidth="1"/>
    <col min="8216" max="8216" width="4.875" style="104" customWidth="1"/>
    <col min="8217" max="8217" width="26" style="104" customWidth="1"/>
    <col min="8218" max="8218" width="18.625" style="104" customWidth="1"/>
    <col min="8219" max="8219" width="4.875" style="104" customWidth="1"/>
    <col min="8220" max="8220" width="20.625" style="104" customWidth="1"/>
    <col min="8221" max="8221" width="18.625" style="104" customWidth="1"/>
    <col min="8222" max="8222" width="4.875" style="104" customWidth="1"/>
    <col min="8223" max="8223" width="22.875" style="104" customWidth="1"/>
    <col min="8224" max="8224" width="18.625" style="104" customWidth="1"/>
    <col min="8225" max="8226" width="9" style="104"/>
    <col min="8227" max="8227" width="32.5" style="104" customWidth="1"/>
    <col min="8228" max="8465" width="9" style="104"/>
    <col min="8466" max="8466" width="4.875" style="104" customWidth="1"/>
    <col min="8467" max="8467" width="20.625" style="104" customWidth="1"/>
    <col min="8468" max="8468" width="18.625" style="104" customWidth="1"/>
    <col min="8469" max="8469" width="4.875" style="104" customWidth="1"/>
    <col min="8470" max="8470" width="20.625" style="104" customWidth="1"/>
    <col min="8471" max="8471" width="18.625" style="104" customWidth="1"/>
    <col min="8472" max="8472" width="4.875" style="104" customWidth="1"/>
    <col min="8473" max="8473" width="26" style="104" customWidth="1"/>
    <col min="8474" max="8474" width="18.625" style="104" customWidth="1"/>
    <col min="8475" max="8475" width="4.875" style="104" customWidth="1"/>
    <col min="8476" max="8476" width="20.625" style="104" customWidth="1"/>
    <col min="8477" max="8477" width="18.625" style="104" customWidth="1"/>
    <col min="8478" max="8478" width="4.875" style="104" customWidth="1"/>
    <col min="8479" max="8479" width="22.875" style="104" customWidth="1"/>
    <col min="8480" max="8480" width="18.625" style="104" customWidth="1"/>
    <col min="8481" max="8482" width="9" style="104"/>
    <col min="8483" max="8483" width="32.5" style="104" customWidth="1"/>
    <col min="8484" max="8721" width="9" style="104"/>
    <col min="8722" max="8722" width="4.875" style="104" customWidth="1"/>
    <col min="8723" max="8723" width="20.625" style="104" customWidth="1"/>
    <col min="8724" max="8724" width="18.625" style="104" customWidth="1"/>
    <col min="8725" max="8725" width="4.875" style="104" customWidth="1"/>
    <col min="8726" max="8726" width="20.625" style="104" customWidth="1"/>
    <col min="8727" max="8727" width="18.625" style="104" customWidth="1"/>
    <col min="8728" max="8728" width="4.875" style="104" customWidth="1"/>
    <col min="8729" max="8729" width="26" style="104" customWidth="1"/>
    <col min="8730" max="8730" width="18.625" style="104" customWidth="1"/>
    <col min="8731" max="8731" width="4.875" style="104" customWidth="1"/>
    <col min="8732" max="8732" width="20.625" style="104" customWidth="1"/>
    <col min="8733" max="8733" width="18.625" style="104" customWidth="1"/>
    <col min="8734" max="8734" width="4.875" style="104" customWidth="1"/>
    <col min="8735" max="8735" width="22.875" style="104" customWidth="1"/>
    <col min="8736" max="8736" width="18.625" style="104" customWidth="1"/>
    <col min="8737" max="8738" width="9" style="104"/>
    <col min="8739" max="8739" width="32.5" style="104" customWidth="1"/>
    <col min="8740" max="8977" width="9" style="104"/>
    <col min="8978" max="8978" width="4.875" style="104" customWidth="1"/>
    <col min="8979" max="8979" width="20.625" style="104" customWidth="1"/>
    <col min="8980" max="8980" width="18.625" style="104" customWidth="1"/>
    <col min="8981" max="8981" width="4.875" style="104" customWidth="1"/>
    <col min="8982" max="8982" width="20.625" style="104" customWidth="1"/>
    <col min="8983" max="8983" width="18.625" style="104" customWidth="1"/>
    <col min="8984" max="8984" width="4.875" style="104" customWidth="1"/>
    <col min="8985" max="8985" width="26" style="104" customWidth="1"/>
    <col min="8986" max="8986" width="18.625" style="104" customWidth="1"/>
    <col min="8987" max="8987" width="4.875" style="104" customWidth="1"/>
    <col min="8988" max="8988" width="20.625" style="104" customWidth="1"/>
    <col min="8989" max="8989" width="18.625" style="104" customWidth="1"/>
    <col min="8990" max="8990" width="4.875" style="104" customWidth="1"/>
    <col min="8991" max="8991" width="22.875" style="104" customWidth="1"/>
    <col min="8992" max="8992" width="18.625" style="104" customWidth="1"/>
    <col min="8993" max="8994" width="9" style="104"/>
    <col min="8995" max="8995" width="32.5" style="104" customWidth="1"/>
    <col min="8996" max="9233" width="9" style="104"/>
    <col min="9234" max="9234" width="4.875" style="104" customWidth="1"/>
    <col min="9235" max="9235" width="20.625" style="104" customWidth="1"/>
    <col min="9236" max="9236" width="18.625" style="104" customWidth="1"/>
    <col min="9237" max="9237" width="4.875" style="104" customWidth="1"/>
    <col min="9238" max="9238" width="20.625" style="104" customWidth="1"/>
    <col min="9239" max="9239" width="18.625" style="104" customWidth="1"/>
    <col min="9240" max="9240" width="4.875" style="104" customWidth="1"/>
    <col min="9241" max="9241" width="26" style="104" customWidth="1"/>
    <col min="9242" max="9242" width="18.625" style="104" customWidth="1"/>
    <col min="9243" max="9243" width="4.875" style="104" customWidth="1"/>
    <col min="9244" max="9244" width="20.625" style="104" customWidth="1"/>
    <col min="9245" max="9245" width="18.625" style="104" customWidth="1"/>
    <col min="9246" max="9246" width="4.875" style="104" customWidth="1"/>
    <col min="9247" max="9247" width="22.875" style="104" customWidth="1"/>
    <col min="9248" max="9248" width="18.625" style="104" customWidth="1"/>
    <col min="9249" max="9250" width="9" style="104"/>
    <col min="9251" max="9251" width="32.5" style="104" customWidth="1"/>
    <col min="9252" max="9489" width="9" style="104"/>
    <col min="9490" max="9490" width="4.875" style="104" customWidth="1"/>
    <col min="9491" max="9491" width="20.625" style="104" customWidth="1"/>
    <col min="9492" max="9492" width="18.625" style="104" customWidth="1"/>
    <col min="9493" max="9493" width="4.875" style="104" customWidth="1"/>
    <col min="9494" max="9494" width="20.625" style="104" customWidth="1"/>
    <col min="9495" max="9495" width="18.625" style="104" customWidth="1"/>
    <col min="9496" max="9496" width="4.875" style="104" customWidth="1"/>
    <col min="9497" max="9497" width="26" style="104" customWidth="1"/>
    <col min="9498" max="9498" width="18.625" style="104" customWidth="1"/>
    <col min="9499" max="9499" width="4.875" style="104" customWidth="1"/>
    <col min="9500" max="9500" width="20.625" style="104" customWidth="1"/>
    <col min="9501" max="9501" width="18.625" style="104" customWidth="1"/>
    <col min="9502" max="9502" width="4.875" style="104" customWidth="1"/>
    <col min="9503" max="9503" width="22.875" style="104" customWidth="1"/>
    <col min="9504" max="9504" width="18.625" style="104" customWidth="1"/>
    <col min="9505" max="9506" width="9" style="104"/>
    <col min="9507" max="9507" width="32.5" style="104" customWidth="1"/>
    <col min="9508" max="9745" width="9" style="104"/>
    <col min="9746" max="9746" width="4.875" style="104" customWidth="1"/>
    <col min="9747" max="9747" width="20.625" style="104" customWidth="1"/>
    <col min="9748" max="9748" width="18.625" style="104" customWidth="1"/>
    <col min="9749" max="9749" width="4.875" style="104" customWidth="1"/>
    <col min="9750" max="9750" width="20.625" style="104" customWidth="1"/>
    <col min="9751" max="9751" width="18.625" style="104" customWidth="1"/>
    <col min="9752" max="9752" width="4.875" style="104" customWidth="1"/>
    <col min="9753" max="9753" width="26" style="104" customWidth="1"/>
    <col min="9754" max="9754" width="18.625" style="104" customWidth="1"/>
    <col min="9755" max="9755" width="4.875" style="104" customWidth="1"/>
    <col min="9756" max="9756" width="20.625" style="104" customWidth="1"/>
    <col min="9757" max="9757" width="18.625" style="104" customWidth="1"/>
    <col min="9758" max="9758" width="4.875" style="104" customWidth="1"/>
    <col min="9759" max="9759" width="22.875" style="104" customWidth="1"/>
    <col min="9760" max="9760" width="18.625" style="104" customWidth="1"/>
    <col min="9761" max="9762" width="9" style="104"/>
    <col min="9763" max="9763" width="32.5" style="104" customWidth="1"/>
    <col min="9764" max="10001" width="9" style="104"/>
    <col min="10002" max="10002" width="4.875" style="104" customWidth="1"/>
    <col min="10003" max="10003" width="20.625" style="104" customWidth="1"/>
    <col min="10004" max="10004" width="18.625" style="104" customWidth="1"/>
    <col min="10005" max="10005" width="4.875" style="104" customWidth="1"/>
    <col min="10006" max="10006" width="20.625" style="104" customWidth="1"/>
    <col min="10007" max="10007" width="18.625" style="104" customWidth="1"/>
    <col min="10008" max="10008" width="4.875" style="104" customWidth="1"/>
    <col min="10009" max="10009" width="26" style="104" customWidth="1"/>
    <col min="10010" max="10010" width="18.625" style="104" customWidth="1"/>
    <col min="10011" max="10011" width="4.875" style="104" customWidth="1"/>
    <col min="10012" max="10012" width="20.625" style="104" customWidth="1"/>
    <col min="10013" max="10013" width="18.625" style="104" customWidth="1"/>
    <col min="10014" max="10014" width="4.875" style="104" customWidth="1"/>
    <col min="10015" max="10015" width="22.875" style="104" customWidth="1"/>
    <col min="10016" max="10016" width="18.625" style="104" customWidth="1"/>
    <col min="10017" max="10018" width="9" style="104"/>
    <col min="10019" max="10019" width="32.5" style="104" customWidth="1"/>
    <col min="10020" max="10257" width="9" style="104"/>
    <col min="10258" max="10258" width="4.875" style="104" customWidth="1"/>
    <col min="10259" max="10259" width="20.625" style="104" customWidth="1"/>
    <col min="10260" max="10260" width="18.625" style="104" customWidth="1"/>
    <col min="10261" max="10261" width="4.875" style="104" customWidth="1"/>
    <col min="10262" max="10262" width="20.625" style="104" customWidth="1"/>
    <col min="10263" max="10263" width="18.625" style="104" customWidth="1"/>
    <col min="10264" max="10264" width="4.875" style="104" customWidth="1"/>
    <col min="10265" max="10265" width="26" style="104" customWidth="1"/>
    <col min="10266" max="10266" width="18.625" style="104" customWidth="1"/>
    <col min="10267" max="10267" width="4.875" style="104" customWidth="1"/>
    <col min="10268" max="10268" width="20.625" style="104" customWidth="1"/>
    <col min="10269" max="10269" width="18.625" style="104" customWidth="1"/>
    <col min="10270" max="10270" width="4.875" style="104" customWidth="1"/>
    <col min="10271" max="10271" width="22.875" style="104" customWidth="1"/>
    <col min="10272" max="10272" width="18.625" style="104" customWidth="1"/>
    <col min="10273" max="10274" width="9" style="104"/>
    <col min="10275" max="10275" width="32.5" style="104" customWidth="1"/>
    <col min="10276" max="10513" width="9" style="104"/>
    <col min="10514" max="10514" width="4.875" style="104" customWidth="1"/>
    <col min="10515" max="10515" width="20.625" style="104" customWidth="1"/>
    <col min="10516" max="10516" width="18.625" style="104" customWidth="1"/>
    <col min="10517" max="10517" width="4.875" style="104" customWidth="1"/>
    <col min="10518" max="10518" width="20.625" style="104" customWidth="1"/>
    <col min="10519" max="10519" width="18.625" style="104" customWidth="1"/>
    <col min="10520" max="10520" width="4.875" style="104" customWidth="1"/>
    <col min="10521" max="10521" width="26" style="104" customWidth="1"/>
    <col min="10522" max="10522" width="18.625" style="104" customWidth="1"/>
    <col min="10523" max="10523" width="4.875" style="104" customWidth="1"/>
    <col min="10524" max="10524" width="20.625" style="104" customWidth="1"/>
    <col min="10525" max="10525" width="18.625" style="104" customWidth="1"/>
    <col min="10526" max="10526" width="4.875" style="104" customWidth="1"/>
    <col min="10527" max="10527" width="22.875" style="104" customWidth="1"/>
    <col min="10528" max="10528" width="18.625" style="104" customWidth="1"/>
    <col min="10529" max="10530" width="9" style="104"/>
    <col min="10531" max="10531" width="32.5" style="104" customWidth="1"/>
    <col min="10532" max="10769" width="9" style="104"/>
    <col min="10770" max="10770" width="4.875" style="104" customWidth="1"/>
    <col min="10771" max="10771" width="20.625" style="104" customWidth="1"/>
    <col min="10772" max="10772" width="18.625" style="104" customWidth="1"/>
    <col min="10773" max="10773" width="4.875" style="104" customWidth="1"/>
    <col min="10774" max="10774" width="20.625" style="104" customWidth="1"/>
    <col min="10775" max="10775" width="18.625" style="104" customWidth="1"/>
    <col min="10776" max="10776" width="4.875" style="104" customWidth="1"/>
    <col min="10777" max="10777" width="26" style="104" customWidth="1"/>
    <col min="10778" max="10778" width="18.625" style="104" customWidth="1"/>
    <col min="10779" max="10779" width="4.875" style="104" customWidth="1"/>
    <col min="10780" max="10780" width="20.625" style="104" customWidth="1"/>
    <col min="10781" max="10781" width="18.625" style="104" customWidth="1"/>
    <col min="10782" max="10782" width="4.875" style="104" customWidth="1"/>
    <col min="10783" max="10783" width="22.875" style="104" customWidth="1"/>
    <col min="10784" max="10784" width="18.625" style="104" customWidth="1"/>
    <col min="10785" max="10786" width="9" style="104"/>
    <col min="10787" max="10787" width="32.5" style="104" customWidth="1"/>
    <col min="10788" max="11025" width="9" style="104"/>
    <col min="11026" max="11026" width="4.875" style="104" customWidth="1"/>
    <col min="11027" max="11027" width="20.625" style="104" customWidth="1"/>
    <col min="11028" max="11028" width="18.625" style="104" customWidth="1"/>
    <col min="11029" max="11029" width="4.875" style="104" customWidth="1"/>
    <col min="11030" max="11030" width="20.625" style="104" customWidth="1"/>
    <col min="11031" max="11031" width="18.625" style="104" customWidth="1"/>
    <col min="11032" max="11032" width="4.875" style="104" customWidth="1"/>
    <col min="11033" max="11033" width="26" style="104" customWidth="1"/>
    <col min="11034" max="11034" width="18.625" style="104" customWidth="1"/>
    <col min="11035" max="11035" width="4.875" style="104" customWidth="1"/>
    <col min="11036" max="11036" width="20.625" style="104" customWidth="1"/>
    <col min="11037" max="11037" width="18.625" style="104" customWidth="1"/>
    <col min="11038" max="11038" width="4.875" style="104" customWidth="1"/>
    <col min="11039" max="11039" width="22.875" style="104" customWidth="1"/>
    <col min="11040" max="11040" width="18.625" style="104" customWidth="1"/>
    <col min="11041" max="11042" width="9" style="104"/>
    <col min="11043" max="11043" width="32.5" style="104" customWidth="1"/>
    <col min="11044" max="11281" width="9" style="104"/>
    <col min="11282" max="11282" width="4.875" style="104" customWidth="1"/>
    <col min="11283" max="11283" width="20.625" style="104" customWidth="1"/>
    <col min="11284" max="11284" width="18.625" style="104" customWidth="1"/>
    <col min="11285" max="11285" width="4.875" style="104" customWidth="1"/>
    <col min="11286" max="11286" width="20.625" style="104" customWidth="1"/>
    <col min="11287" max="11287" width="18.625" style="104" customWidth="1"/>
    <col min="11288" max="11288" width="4.875" style="104" customWidth="1"/>
    <col min="11289" max="11289" width="26" style="104" customWidth="1"/>
    <col min="11290" max="11290" width="18.625" style="104" customWidth="1"/>
    <col min="11291" max="11291" width="4.875" style="104" customWidth="1"/>
    <col min="11292" max="11292" width="20.625" style="104" customWidth="1"/>
    <col min="11293" max="11293" width="18.625" style="104" customWidth="1"/>
    <col min="11294" max="11294" width="4.875" style="104" customWidth="1"/>
    <col min="11295" max="11295" width="22.875" style="104" customWidth="1"/>
    <col min="11296" max="11296" width="18.625" style="104" customWidth="1"/>
    <col min="11297" max="11298" width="9" style="104"/>
    <col min="11299" max="11299" width="32.5" style="104" customWidth="1"/>
    <col min="11300" max="11537" width="9" style="104"/>
    <col min="11538" max="11538" width="4.875" style="104" customWidth="1"/>
    <col min="11539" max="11539" width="20.625" style="104" customWidth="1"/>
    <col min="11540" max="11540" width="18.625" style="104" customWidth="1"/>
    <col min="11541" max="11541" width="4.875" style="104" customWidth="1"/>
    <col min="11542" max="11542" width="20.625" style="104" customWidth="1"/>
    <col min="11543" max="11543" width="18.625" style="104" customWidth="1"/>
    <col min="11544" max="11544" width="4.875" style="104" customWidth="1"/>
    <col min="11545" max="11545" width="26" style="104" customWidth="1"/>
    <col min="11546" max="11546" width="18.625" style="104" customWidth="1"/>
    <col min="11547" max="11547" width="4.875" style="104" customWidth="1"/>
    <col min="11548" max="11548" width="20.625" style="104" customWidth="1"/>
    <col min="11549" max="11549" width="18.625" style="104" customWidth="1"/>
    <col min="11550" max="11550" width="4.875" style="104" customWidth="1"/>
    <col min="11551" max="11551" width="22.875" style="104" customWidth="1"/>
    <col min="11552" max="11552" width="18.625" style="104" customWidth="1"/>
    <col min="11553" max="11554" width="9" style="104"/>
    <col min="11555" max="11555" width="32.5" style="104" customWidth="1"/>
    <col min="11556" max="11793" width="9" style="104"/>
    <col min="11794" max="11794" width="4.875" style="104" customWidth="1"/>
    <col min="11795" max="11795" width="20.625" style="104" customWidth="1"/>
    <col min="11796" max="11796" width="18.625" style="104" customWidth="1"/>
    <col min="11797" max="11797" width="4.875" style="104" customWidth="1"/>
    <col min="11798" max="11798" width="20.625" style="104" customWidth="1"/>
    <col min="11799" max="11799" width="18.625" style="104" customWidth="1"/>
    <col min="11800" max="11800" width="4.875" style="104" customWidth="1"/>
    <col min="11801" max="11801" width="26" style="104" customWidth="1"/>
    <col min="11802" max="11802" width="18.625" style="104" customWidth="1"/>
    <col min="11803" max="11803" width="4.875" style="104" customWidth="1"/>
    <col min="11804" max="11804" width="20.625" style="104" customWidth="1"/>
    <col min="11805" max="11805" width="18.625" style="104" customWidth="1"/>
    <col min="11806" max="11806" width="4.875" style="104" customWidth="1"/>
    <col min="11807" max="11807" width="22.875" style="104" customWidth="1"/>
    <col min="11808" max="11808" width="18.625" style="104" customWidth="1"/>
    <col min="11809" max="11810" width="9" style="104"/>
    <col min="11811" max="11811" width="32.5" style="104" customWidth="1"/>
    <col min="11812" max="12049" width="9" style="104"/>
    <col min="12050" max="12050" width="4.875" style="104" customWidth="1"/>
    <col min="12051" max="12051" width="20.625" style="104" customWidth="1"/>
    <col min="12052" max="12052" width="18.625" style="104" customWidth="1"/>
    <col min="12053" max="12053" width="4.875" style="104" customWidth="1"/>
    <col min="12054" max="12054" width="20.625" style="104" customWidth="1"/>
    <col min="12055" max="12055" width="18.625" style="104" customWidth="1"/>
    <col min="12056" max="12056" width="4.875" style="104" customWidth="1"/>
    <col min="12057" max="12057" width="26" style="104" customWidth="1"/>
    <col min="12058" max="12058" width="18.625" style="104" customWidth="1"/>
    <col min="12059" max="12059" width="4.875" style="104" customWidth="1"/>
    <col min="12060" max="12060" width="20.625" style="104" customWidth="1"/>
    <col min="12061" max="12061" width="18.625" style="104" customWidth="1"/>
    <col min="12062" max="12062" width="4.875" style="104" customWidth="1"/>
    <col min="12063" max="12063" width="22.875" style="104" customWidth="1"/>
    <col min="12064" max="12064" width="18.625" style="104" customWidth="1"/>
    <col min="12065" max="12066" width="9" style="104"/>
    <col min="12067" max="12067" width="32.5" style="104" customWidth="1"/>
    <col min="12068" max="12305" width="9" style="104"/>
    <col min="12306" max="12306" width="4.875" style="104" customWidth="1"/>
    <col min="12307" max="12307" width="20.625" style="104" customWidth="1"/>
    <col min="12308" max="12308" width="18.625" style="104" customWidth="1"/>
    <col min="12309" max="12309" width="4.875" style="104" customWidth="1"/>
    <col min="12310" max="12310" width="20.625" style="104" customWidth="1"/>
    <col min="12311" max="12311" width="18.625" style="104" customWidth="1"/>
    <col min="12312" max="12312" width="4.875" style="104" customWidth="1"/>
    <col min="12313" max="12313" width="26" style="104" customWidth="1"/>
    <col min="12314" max="12314" width="18.625" style="104" customWidth="1"/>
    <col min="12315" max="12315" width="4.875" style="104" customWidth="1"/>
    <col min="12316" max="12316" width="20.625" style="104" customWidth="1"/>
    <col min="12317" max="12317" width="18.625" style="104" customWidth="1"/>
    <col min="12318" max="12318" width="4.875" style="104" customWidth="1"/>
    <col min="12319" max="12319" width="22.875" style="104" customWidth="1"/>
    <col min="12320" max="12320" width="18.625" style="104" customWidth="1"/>
    <col min="12321" max="12322" width="9" style="104"/>
    <col min="12323" max="12323" width="32.5" style="104" customWidth="1"/>
    <col min="12324" max="12561" width="9" style="104"/>
    <col min="12562" max="12562" width="4.875" style="104" customWidth="1"/>
    <col min="12563" max="12563" width="20.625" style="104" customWidth="1"/>
    <col min="12564" max="12564" width="18.625" style="104" customWidth="1"/>
    <col min="12565" max="12565" width="4.875" style="104" customWidth="1"/>
    <col min="12566" max="12566" width="20.625" style="104" customWidth="1"/>
    <col min="12567" max="12567" width="18.625" style="104" customWidth="1"/>
    <col min="12568" max="12568" width="4.875" style="104" customWidth="1"/>
    <col min="12569" max="12569" width="26" style="104" customWidth="1"/>
    <col min="12570" max="12570" width="18.625" style="104" customWidth="1"/>
    <col min="12571" max="12571" width="4.875" style="104" customWidth="1"/>
    <col min="12572" max="12572" width="20.625" style="104" customWidth="1"/>
    <col min="12573" max="12573" width="18.625" style="104" customWidth="1"/>
    <col min="12574" max="12574" width="4.875" style="104" customWidth="1"/>
    <col min="12575" max="12575" width="22.875" style="104" customWidth="1"/>
    <col min="12576" max="12576" width="18.625" style="104" customWidth="1"/>
    <col min="12577" max="12578" width="9" style="104"/>
    <col min="12579" max="12579" width="32.5" style="104" customWidth="1"/>
    <col min="12580" max="12817" width="9" style="104"/>
    <col min="12818" max="12818" width="4.875" style="104" customWidth="1"/>
    <col min="12819" max="12819" width="20.625" style="104" customWidth="1"/>
    <col min="12820" max="12820" width="18.625" style="104" customWidth="1"/>
    <col min="12821" max="12821" width="4.875" style="104" customWidth="1"/>
    <col min="12822" max="12822" width="20.625" style="104" customWidth="1"/>
    <col min="12823" max="12823" width="18.625" style="104" customWidth="1"/>
    <col min="12824" max="12824" width="4.875" style="104" customWidth="1"/>
    <col min="12825" max="12825" width="26" style="104" customWidth="1"/>
    <col min="12826" max="12826" width="18.625" style="104" customWidth="1"/>
    <col min="12827" max="12827" width="4.875" style="104" customWidth="1"/>
    <col min="12828" max="12828" width="20.625" style="104" customWidth="1"/>
    <col min="12829" max="12829" width="18.625" style="104" customWidth="1"/>
    <col min="12830" max="12830" width="4.875" style="104" customWidth="1"/>
    <col min="12831" max="12831" width="22.875" style="104" customWidth="1"/>
    <col min="12832" max="12832" width="18.625" style="104" customWidth="1"/>
    <col min="12833" max="12834" width="9" style="104"/>
    <col min="12835" max="12835" width="32.5" style="104" customWidth="1"/>
    <col min="12836" max="13073" width="9" style="104"/>
    <col min="13074" max="13074" width="4.875" style="104" customWidth="1"/>
    <col min="13075" max="13075" width="20.625" style="104" customWidth="1"/>
    <col min="13076" max="13076" width="18.625" style="104" customWidth="1"/>
    <col min="13077" max="13077" width="4.875" style="104" customWidth="1"/>
    <col min="13078" max="13078" width="20.625" style="104" customWidth="1"/>
    <col min="13079" max="13079" width="18.625" style="104" customWidth="1"/>
    <col min="13080" max="13080" width="4.875" style="104" customWidth="1"/>
    <col min="13081" max="13081" width="26" style="104" customWidth="1"/>
    <col min="13082" max="13082" width="18.625" style="104" customWidth="1"/>
    <col min="13083" max="13083" width="4.875" style="104" customWidth="1"/>
    <col min="13084" max="13084" width="20.625" style="104" customWidth="1"/>
    <col min="13085" max="13085" width="18.625" style="104" customWidth="1"/>
    <col min="13086" max="13086" width="4.875" style="104" customWidth="1"/>
    <col min="13087" max="13087" width="22.875" style="104" customWidth="1"/>
    <col min="13088" max="13088" width="18.625" style="104" customWidth="1"/>
    <col min="13089" max="13090" width="9" style="104"/>
    <col min="13091" max="13091" width="32.5" style="104" customWidth="1"/>
    <col min="13092" max="13329" width="9" style="104"/>
    <col min="13330" max="13330" width="4.875" style="104" customWidth="1"/>
    <col min="13331" max="13331" width="20.625" style="104" customWidth="1"/>
    <col min="13332" max="13332" width="18.625" style="104" customWidth="1"/>
    <col min="13333" max="13333" width="4.875" style="104" customWidth="1"/>
    <col min="13334" max="13334" width="20.625" style="104" customWidth="1"/>
    <col min="13335" max="13335" width="18.625" style="104" customWidth="1"/>
    <col min="13336" max="13336" width="4.875" style="104" customWidth="1"/>
    <col min="13337" max="13337" width="26" style="104" customWidth="1"/>
    <col min="13338" max="13338" width="18.625" style="104" customWidth="1"/>
    <col min="13339" max="13339" width="4.875" style="104" customWidth="1"/>
    <col min="13340" max="13340" width="20.625" style="104" customWidth="1"/>
    <col min="13341" max="13341" width="18.625" style="104" customWidth="1"/>
    <col min="13342" max="13342" width="4.875" style="104" customWidth="1"/>
    <col min="13343" max="13343" width="22.875" style="104" customWidth="1"/>
    <col min="13344" max="13344" width="18.625" style="104" customWidth="1"/>
    <col min="13345" max="13346" width="9" style="104"/>
    <col min="13347" max="13347" width="32.5" style="104" customWidth="1"/>
    <col min="13348" max="13585" width="9" style="104"/>
    <col min="13586" max="13586" width="4.875" style="104" customWidth="1"/>
    <col min="13587" max="13587" width="20.625" style="104" customWidth="1"/>
    <col min="13588" max="13588" width="18.625" style="104" customWidth="1"/>
    <col min="13589" max="13589" width="4.875" style="104" customWidth="1"/>
    <col min="13590" max="13590" width="20.625" style="104" customWidth="1"/>
    <col min="13591" max="13591" width="18.625" style="104" customWidth="1"/>
    <col min="13592" max="13592" width="4.875" style="104" customWidth="1"/>
    <col min="13593" max="13593" width="26" style="104" customWidth="1"/>
    <col min="13594" max="13594" width="18.625" style="104" customWidth="1"/>
    <col min="13595" max="13595" width="4.875" style="104" customWidth="1"/>
    <col min="13596" max="13596" width="20.625" style="104" customWidth="1"/>
    <col min="13597" max="13597" width="18.625" style="104" customWidth="1"/>
    <col min="13598" max="13598" width="4.875" style="104" customWidth="1"/>
    <col min="13599" max="13599" width="22.875" style="104" customWidth="1"/>
    <col min="13600" max="13600" width="18.625" style="104" customWidth="1"/>
    <col min="13601" max="13602" width="9" style="104"/>
    <col min="13603" max="13603" width="32.5" style="104" customWidth="1"/>
    <col min="13604" max="13841" width="9" style="104"/>
    <col min="13842" max="13842" width="4.875" style="104" customWidth="1"/>
    <col min="13843" max="13843" width="20.625" style="104" customWidth="1"/>
    <col min="13844" max="13844" width="18.625" style="104" customWidth="1"/>
    <col min="13845" max="13845" width="4.875" style="104" customWidth="1"/>
    <col min="13846" max="13846" width="20.625" style="104" customWidth="1"/>
    <col min="13847" max="13847" width="18.625" style="104" customWidth="1"/>
    <col min="13848" max="13848" width="4.875" style="104" customWidth="1"/>
    <col min="13849" max="13849" width="26" style="104" customWidth="1"/>
    <col min="13850" max="13850" width="18.625" style="104" customWidth="1"/>
    <col min="13851" max="13851" width="4.875" style="104" customWidth="1"/>
    <col min="13852" max="13852" width="20.625" style="104" customWidth="1"/>
    <col min="13853" max="13853" width="18.625" style="104" customWidth="1"/>
    <col min="13854" max="13854" width="4.875" style="104" customWidth="1"/>
    <col min="13855" max="13855" width="22.875" style="104" customWidth="1"/>
    <col min="13856" max="13856" width="18.625" style="104" customWidth="1"/>
    <col min="13857" max="13858" width="9" style="104"/>
    <col min="13859" max="13859" width="32.5" style="104" customWidth="1"/>
    <col min="13860" max="14097" width="9" style="104"/>
    <col min="14098" max="14098" width="4.875" style="104" customWidth="1"/>
    <col min="14099" max="14099" width="20.625" style="104" customWidth="1"/>
    <col min="14100" max="14100" width="18.625" style="104" customWidth="1"/>
    <col min="14101" max="14101" width="4.875" style="104" customWidth="1"/>
    <col min="14102" max="14102" width="20.625" style="104" customWidth="1"/>
    <col min="14103" max="14103" width="18.625" style="104" customWidth="1"/>
    <col min="14104" max="14104" width="4.875" style="104" customWidth="1"/>
    <col min="14105" max="14105" width="26" style="104" customWidth="1"/>
    <col min="14106" max="14106" width="18.625" style="104" customWidth="1"/>
    <col min="14107" max="14107" width="4.875" style="104" customWidth="1"/>
    <col min="14108" max="14108" width="20.625" style="104" customWidth="1"/>
    <col min="14109" max="14109" width="18.625" style="104" customWidth="1"/>
    <col min="14110" max="14110" width="4.875" style="104" customWidth="1"/>
    <col min="14111" max="14111" width="22.875" style="104" customWidth="1"/>
    <col min="14112" max="14112" width="18.625" style="104" customWidth="1"/>
    <col min="14113" max="14114" width="9" style="104"/>
    <col min="14115" max="14115" width="32.5" style="104" customWidth="1"/>
    <col min="14116" max="14353" width="9" style="104"/>
    <col min="14354" max="14354" width="4.875" style="104" customWidth="1"/>
    <col min="14355" max="14355" width="20.625" style="104" customWidth="1"/>
    <col min="14356" max="14356" width="18.625" style="104" customWidth="1"/>
    <col min="14357" max="14357" width="4.875" style="104" customWidth="1"/>
    <col min="14358" max="14358" width="20.625" style="104" customWidth="1"/>
    <col min="14359" max="14359" width="18.625" style="104" customWidth="1"/>
    <col min="14360" max="14360" width="4.875" style="104" customWidth="1"/>
    <col min="14361" max="14361" width="26" style="104" customWidth="1"/>
    <col min="14362" max="14362" width="18.625" style="104" customWidth="1"/>
    <col min="14363" max="14363" width="4.875" style="104" customWidth="1"/>
    <col min="14364" max="14364" width="20.625" style="104" customWidth="1"/>
    <col min="14365" max="14365" width="18.625" style="104" customWidth="1"/>
    <col min="14366" max="14366" width="4.875" style="104" customWidth="1"/>
    <col min="14367" max="14367" width="22.875" style="104" customWidth="1"/>
    <col min="14368" max="14368" width="18.625" style="104" customWidth="1"/>
    <col min="14369" max="14370" width="9" style="104"/>
    <col min="14371" max="14371" width="32.5" style="104" customWidth="1"/>
    <col min="14372" max="14609" width="9" style="104"/>
    <col min="14610" max="14610" width="4.875" style="104" customWidth="1"/>
    <col min="14611" max="14611" width="20.625" style="104" customWidth="1"/>
    <col min="14612" max="14612" width="18.625" style="104" customWidth="1"/>
    <col min="14613" max="14613" width="4.875" style="104" customWidth="1"/>
    <col min="14614" max="14614" width="20.625" style="104" customWidth="1"/>
    <col min="14615" max="14615" width="18.625" style="104" customWidth="1"/>
    <col min="14616" max="14616" width="4.875" style="104" customWidth="1"/>
    <col min="14617" max="14617" width="26" style="104" customWidth="1"/>
    <col min="14618" max="14618" width="18.625" style="104" customWidth="1"/>
    <col min="14619" max="14619" width="4.875" style="104" customWidth="1"/>
    <col min="14620" max="14620" width="20.625" style="104" customWidth="1"/>
    <col min="14621" max="14621" width="18.625" style="104" customWidth="1"/>
    <col min="14622" max="14622" width="4.875" style="104" customWidth="1"/>
    <col min="14623" max="14623" width="22.875" style="104" customWidth="1"/>
    <col min="14624" max="14624" width="18.625" style="104" customWidth="1"/>
    <col min="14625" max="14626" width="9" style="104"/>
    <col min="14627" max="14627" width="32.5" style="104" customWidth="1"/>
    <col min="14628" max="14865" width="9" style="104"/>
    <col min="14866" max="14866" width="4.875" style="104" customWidth="1"/>
    <col min="14867" max="14867" width="20.625" style="104" customWidth="1"/>
    <col min="14868" max="14868" width="18.625" style="104" customWidth="1"/>
    <col min="14869" max="14869" width="4.875" style="104" customWidth="1"/>
    <col min="14870" max="14870" width="20.625" style="104" customWidth="1"/>
    <col min="14871" max="14871" width="18.625" style="104" customWidth="1"/>
    <col min="14872" max="14872" width="4.875" style="104" customWidth="1"/>
    <col min="14873" max="14873" width="26" style="104" customWidth="1"/>
    <col min="14874" max="14874" width="18.625" style="104" customWidth="1"/>
    <col min="14875" max="14875" width="4.875" style="104" customWidth="1"/>
    <col min="14876" max="14876" width="20.625" style="104" customWidth="1"/>
    <col min="14877" max="14877" width="18.625" style="104" customWidth="1"/>
    <col min="14878" max="14878" width="4.875" style="104" customWidth="1"/>
    <col min="14879" max="14879" width="22.875" style="104" customWidth="1"/>
    <col min="14880" max="14880" width="18.625" style="104" customWidth="1"/>
    <col min="14881" max="14882" width="9" style="104"/>
    <col min="14883" max="14883" width="32.5" style="104" customWidth="1"/>
    <col min="14884" max="15121" width="9" style="104"/>
    <col min="15122" max="15122" width="4.875" style="104" customWidth="1"/>
    <col min="15123" max="15123" width="20.625" style="104" customWidth="1"/>
    <col min="15124" max="15124" width="18.625" style="104" customWidth="1"/>
    <col min="15125" max="15125" width="4.875" style="104" customWidth="1"/>
    <col min="15126" max="15126" width="20.625" style="104" customWidth="1"/>
    <col min="15127" max="15127" width="18.625" style="104" customWidth="1"/>
    <col min="15128" max="15128" width="4.875" style="104" customWidth="1"/>
    <col min="15129" max="15129" width="26" style="104" customWidth="1"/>
    <col min="15130" max="15130" width="18.625" style="104" customWidth="1"/>
    <col min="15131" max="15131" width="4.875" style="104" customWidth="1"/>
    <col min="15132" max="15132" width="20.625" style="104" customWidth="1"/>
    <col min="15133" max="15133" width="18.625" style="104" customWidth="1"/>
    <col min="15134" max="15134" width="4.875" style="104" customWidth="1"/>
    <col min="15135" max="15135" width="22.875" style="104" customWidth="1"/>
    <col min="15136" max="15136" width="18.625" style="104" customWidth="1"/>
    <col min="15137" max="15138" width="9" style="104"/>
    <col min="15139" max="15139" width="32.5" style="104" customWidth="1"/>
    <col min="15140" max="15377" width="9" style="104"/>
    <col min="15378" max="15378" width="4.875" style="104" customWidth="1"/>
    <col min="15379" max="15379" width="20.625" style="104" customWidth="1"/>
    <col min="15380" max="15380" width="18.625" style="104" customWidth="1"/>
    <col min="15381" max="15381" width="4.875" style="104" customWidth="1"/>
    <col min="15382" max="15382" width="20.625" style="104" customWidth="1"/>
    <col min="15383" max="15383" width="18.625" style="104" customWidth="1"/>
    <col min="15384" max="15384" width="4.875" style="104" customWidth="1"/>
    <col min="15385" max="15385" width="26" style="104" customWidth="1"/>
    <col min="15386" max="15386" width="18.625" style="104" customWidth="1"/>
    <col min="15387" max="15387" width="4.875" style="104" customWidth="1"/>
    <col min="15388" max="15388" width="20.625" style="104" customWidth="1"/>
    <col min="15389" max="15389" width="18.625" style="104" customWidth="1"/>
    <col min="15390" max="15390" width="4.875" style="104" customWidth="1"/>
    <col min="15391" max="15391" width="22.875" style="104" customWidth="1"/>
    <col min="15392" max="15392" width="18.625" style="104" customWidth="1"/>
    <col min="15393" max="15394" width="9" style="104"/>
    <col min="15395" max="15395" width="32.5" style="104" customWidth="1"/>
    <col min="15396" max="15633" width="9" style="104"/>
    <col min="15634" max="15634" width="4.875" style="104" customWidth="1"/>
    <col min="15635" max="15635" width="20.625" style="104" customWidth="1"/>
    <col min="15636" max="15636" width="18.625" style="104" customWidth="1"/>
    <col min="15637" max="15637" width="4.875" style="104" customWidth="1"/>
    <col min="15638" max="15638" width="20.625" style="104" customWidth="1"/>
    <col min="15639" max="15639" width="18.625" style="104" customWidth="1"/>
    <col min="15640" max="15640" width="4.875" style="104" customWidth="1"/>
    <col min="15641" max="15641" width="26" style="104" customWidth="1"/>
    <col min="15642" max="15642" width="18.625" style="104" customWidth="1"/>
    <col min="15643" max="15643" width="4.875" style="104" customWidth="1"/>
    <col min="15644" max="15644" width="20.625" style="104" customWidth="1"/>
    <col min="15645" max="15645" width="18.625" style="104" customWidth="1"/>
    <col min="15646" max="15646" width="4.875" style="104" customWidth="1"/>
    <col min="15647" max="15647" width="22.875" style="104" customWidth="1"/>
    <col min="15648" max="15648" width="18.625" style="104" customWidth="1"/>
    <col min="15649" max="15650" width="9" style="104"/>
    <col min="15651" max="15651" width="32.5" style="104" customWidth="1"/>
    <col min="15652" max="15889" width="9" style="104"/>
    <col min="15890" max="15890" width="4.875" style="104" customWidth="1"/>
    <col min="15891" max="15891" width="20.625" style="104" customWidth="1"/>
    <col min="15892" max="15892" width="18.625" style="104" customWidth="1"/>
    <col min="15893" max="15893" width="4.875" style="104" customWidth="1"/>
    <col min="15894" max="15894" width="20.625" style="104" customWidth="1"/>
    <col min="15895" max="15895" width="18.625" style="104" customWidth="1"/>
    <col min="15896" max="15896" width="4.875" style="104" customWidth="1"/>
    <col min="15897" max="15897" width="26" style="104" customWidth="1"/>
    <col min="15898" max="15898" width="18.625" style="104" customWidth="1"/>
    <col min="15899" max="15899" width="4.875" style="104" customWidth="1"/>
    <col min="15900" max="15900" width="20.625" style="104" customWidth="1"/>
    <col min="15901" max="15901" width="18.625" style="104" customWidth="1"/>
    <col min="15902" max="15902" width="4.875" style="104" customWidth="1"/>
    <col min="15903" max="15903" width="22.875" style="104" customWidth="1"/>
    <col min="15904" max="15904" width="18.625" style="104" customWidth="1"/>
    <col min="15905" max="15906" width="9" style="104"/>
    <col min="15907" max="15907" width="32.5" style="104" customWidth="1"/>
    <col min="15908" max="16145" width="9" style="104"/>
    <col min="16146" max="16146" width="4.875" style="104" customWidth="1"/>
    <col min="16147" max="16147" width="20.625" style="104" customWidth="1"/>
    <col min="16148" max="16148" width="18.625" style="104" customWidth="1"/>
    <col min="16149" max="16149" width="4.875" style="104" customWidth="1"/>
    <col min="16150" max="16150" width="20.625" style="104" customWidth="1"/>
    <col min="16151" max="16151" width="18.625" style="104" customWidth="1"/>
    <col min="16152" max="16152" width="4.875" style="104" customWidth="1"/>
    <col min="16153" max="16153" width="26" style="104" customWidth="1"/>
    <col min="16154" max="16154" width="18.625" style="104" customWidth="1"/>
    <col min="16155" max="16155" width="4.875" style="104" customWidth="1"/>
    <col min="16156" max="16156" width="20.625" style="104" customWidth="1"/>
    <col min="16157" max="16157" width="18.625" style="104" customWidth="1"/>
    <col min="16158" max="16158" width="4.875" style="104" customWidth="1"/>
    <col min="16159" max="16159" width="22.875" style="104" customWidth="1"/>
    <col min="16160" max="16160" width="18.625" style="104" customWidth="1"/>
    <col min="16161" max="16162" width="9" style="104"/>
    <col min="16163" max="16163" width="32.5" style="104" customWidth="1"/>
    <col min="16164" max="16384" width="9" style="104"/>
  </cols>
  <sheetData>
    <row r="1" spans="1:39" ht="39.950000000000003" customHeight="1" thickBot="1">
      <c r="A1" s="357" t="s">
        <v>75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</row>
    <row r="2" spans="1:39" ht="35.1" customHeight="1">
      <c r="A2" s="358"/>
      <c r="B2" s="361" t="s">
        <v>76</v>
      </c>
      <c r="C2" s="354" t="s">
        <v>77</v>
      </c>
      <c r="D2" s="364">
        <v>42415</v>
      </c>
      <c r="E2" s="365"/>
      <c r="F2" s="366"/>
      <c r="G2" s="354"/>
      <c r="H2" s="361" t="s">
        <v>76</v>
      </c>
      <c r="I2" s="354" t="s">
        <v>77</v>
      </c>
      <c r="J2" s="367">
        <f>SUM(D2)+1</f>
        <v>42416</v>
      </c>
      <c r="K2" s="368"/>
      <c r="L2" s="369"/>
      <c r="M2" s="354"/>
      <c r="N2" s="361" t="s">
        <v>76</v>
      </c>
      <c r="O2" s="354" t="s">
        <v>77</v>
      </c>
      <c r="P2" s="370">
        <f>J2+1</f>
        <v>42417</v>
      </c>
      <c r="Q2" s="371"/>
      <c r="R2" s="372"/>
      <c r="S2" s="354"/>
      <c r="T2" s="361" t="s">
        <v>78</v>
      </c>
      <c r="U2" s="354" t="s">
        <v>79</v>
      </c>
      <c r="V2" s="388">
        <f>P2+1</f>
        <v>42418</v>
      </c>
      <c r="W2" s="389"/>
      <c r="X2" s="390"/>
      <c r="Y2" s="354"/>
      <c r="Z2" s="361" t="s">
        <v>80</v>
      </c>
      <c r="AA2" s="354" t="s">
        <v>81</v>
      </c>
      <c r="AB2" s="391">
        <f>V2+1</f>
        <v>42419</v>
      </c>
      <c r="AC2" s="392"/>
      <c r="AD2" s="393"/>
      <c r="AE2" s="394"/>
      <c r="AF2" s="361" t="s">
        <v>80</v>
      </c>
      <c r="AG2" s="354" t="s">
        <v>81</v>
      </c>
      <c r="AH2" s="376">
        <f>AB2+1</f>
        <v>42420</v>
      </c>
      <c r="AI2" s="377"/>
      <c r="AJ2" s="378"/>
    </row>
    <row r="3" spans="1:39" ht="35.1" customHeight="1">
      <c r="A3" s="359"/>
      <c r="B3" s="362"/>
      <c r="C3" s="355"/>
      <c r="D3" s="105" t="s">
        <v>82</v>
      </c>
      <c r="E3" s="105"/>
      <c r="F3" s="106">
        <v>30</v>
      </c>
      <c r="G3" s="355"/>
      <c r="H3" s="362"/>
      <c r="I3" s="355"/>
      <c r="J3" s="105" t="s">
        <v>82</v>
      </c>
      <c r="K3" s="105"/>
      <c r="L3" s="106">
        <v>30</v>
      </c>
      <c r="M3" s="355"/>
      <c r="N3" s="362"/>
      <c r="O3" s="355"/>
      <c r="P3" s="105" t="s">
        <v>82</v>
      </c>
      <c r="Q3" s="105"/>
      <c r="R3" s="106">
        <v>30</v>
      </c>
      <c r="S3" s="355"/>
      <c r="T3" s="362"/>
      <c r="U3" s="355"/>
      <c r="V3" s="105" t="s">
        <v>82</v>
      </c>
      <c r="W3" s="105"/>
      <c r="X3" s="106">
        <v>30</v>
      </c>
      <c r="Y3" s="355"/>
      <c r="Z3" s="362"/>
      <c r="AA3" s="355"/>
      <c r="AB3" s="105" t="s">
        <v>82</v>
      </c>
      <c r="AC3" s="105"/>
      <c r="AD3" s="107">
        <v>30</v>
      </c>
      <c r="AE3" s="395"/>
      <c r="AF3" s="362"/>
      <c r="AG3" s="355"/>
      <c r="AH3" s="105" t="s">
        <v>82</v>
      </c>
      <c r="AI3" s="105"/>
      <c r="AJ3" s="107">
        <v>30</v>
      </c>
    </row>
    <row r="4" spans="1:39" ht="35.1" customHeight="1">
      <c r="A4" s="360"/>
      <c r="B4" s="363"/>
      <c r="C4" s="356"/>
      <c r="D4" s="108" t="s">
        <v>83</v>
      </c>
      <c r="E4" s="108" t="s">
        <v>84</v>
      </c>
      <c r="F4" s="109" t="s">
        <v>85</v>
      </c>
      <c r="G4" s="356"/>
      <c r="H4" s="363"/>
      <c r="I4" s="356"/>
      <c r="J4" s="110" t="s">
        <v>83</v>
      </c>
      <c r="K4" s="110" t="s">
        <v>84</v>
      </c>
      <c r="L4" s="111" t="s">
        <v>85</v>
      </c>
      <c r="M4" s="356"/>
      <c r="N4" s="363"/>
      <c r="O4" s="356"/>
      <c r="P4" s="110" t="s">
        <v>83</v>
      </c>
      <c r="Q4" s="110" t="s">
        <v>84</v>
      </c>
      <c r="R4" s="111" t="s">
        <v>85</v>
      </c>
      <c r="S4" s="356"/>
      <c r="T4" s="363"/>
      <c r="U4" s="356"/>
      <c r="V4" s="110" t="s">
        <v>83</v>
      </c>
      <c r="W4" s="110" t="s">
        <v>84</v>
      </c>
      <c r="X4" s="111" t="s">
        <v>85</v>
      </c>
      <c r="Y4" s="356"/>
      <c r="Z4" s="363"/>
      <c r="AA4" s="356"/>
      <c r="AB4" s="110" t="s">
        <v>83</v>
      </c>
      <c r="AC4" s="110" t="s">
        <v>84</v>
      </c>
      <c r="AD4" s="112" t="s">
        <v>85</v>
      </c>
      <c r="AE4" s="396"/>
      <c r="AF4" s="363"/>
      <c r="AG4" s="356"/>
      <c r="AH4" s="110" t="s">
        <v>83</v>
      </c>
      <c r="AI4" s="110" t="s">
        <v>84</v>
      </c>
      <c r="AJ4" s="112" t="s">
        <v>85</v>
      </c>
    </row>
    <row r="5" spans="1:39" ht="35.1" customHeight="1">
      <c r="A5" s="379"/>
      <c r="B5" s="113"/>
      <c r="C5" s="113"/>
      <c r="D5" s="4"/>
      <c r="E5" s="4"/>
      <c r="F5" s="114">
        <f>$E5*$F$3/1000</f>
        <v>0</v>
      </c>
      <c r="G5" s="382"/>
      <c r="H5" s="113"/>
      <c r="I5" s="113"/>
      <c r="J5" s="4"/>
      <c r="K5" s="115"/>
      <c r="L5" s="114">
        <f>$K5*$L$3/1000</f>
        <v>0</v>
      </c>
      <c r="M5" s="382"/>
      <c r="N5" s="113"/>
      <c r="O5" s="113"/>
      <c r="P5" s="115"/>
      <c r="Q5" s="116"/>
      <c r="R5" s="114">
        <f>$Q5*$R$3/1000</f>
        <v>0</v>
      </c>
      <c r="S5" s="385"/>
      <c r="T5" s="113"/>
      <c r="U5" s="113"/>
      <c r="V5" s="4"/>
      <c r="W5" s="115"/>
      <c r="X5" s="114">
        <f>$W5*$X$3/1000</f>
        <v>0</v>
      </c>
      <c r="Y5" s="382"/>
      <c r="Z5" s="113"/>
      <c r="AA5" s="113"/>
      <c r="AB5" s="4"/>
      <c r="AC5" s="115"/>
      <c r="AD5" s="120">
        <f>$AC5*$AD$3/1000</f>
        <v>0</v>
      </c>
      <c r="AE5" s="373"/>
      <c r="AF5" s="113"/>
      <c r="AG5" s="113"/>
      <c r="AH5" s="118"/>
      <c r="AI5" s="115"/>
      <c r="AJ5" s="120">
        <f>$AI5*$AJ$3/1000</f>
        <v>0</v>
      </c>
    </row>
    <row r="6" spans="1:39" ht="35.1" customHeight="1">
      <c r="A6" s="380"/>
      <c r="B6" s="113"/>
      <c r="C6" s="113"/>
      <c r="D6" s="6"/>
      <c r="E6" s="6"/>
      <c r="F6" s="114">
        <f t="shared" ref="F6:F12" si="0">$E6*$F$3/1000</f>
        <v>0</v>
      </c>
      <c r="G6" s="383"/>
      <c r="H6" s="113"/>
      <c r="I6" s="113"/>
      <c r="J6" s="4"/>
      <c r="K6" s="115"/>
      <c r="L6" s="114">
        <f t="shared" ref="L6:L12" si="1">$K6*$L$3/1000</f>
        <v>0</v>
      </c>
      <c r="M6" s="383"/>
      <c r="N6" s="113"/>
      <c r="O6" s="113"/>
      <c r="P6" s="119"/>
      <c r="Q6" s="115"/>
      <c r="R6" s="114">
        <f t="shared" ref="R6:R23" si="2">$Q6*$R$3/1000</f>
        <v>0</v>
      </c>
      <c r="S6" s="386"/>
      <c r="T6" s="113"/>
      <c r="U6" s="113"/>
      <c r="V6" s="3"/>
      <c r="W6" s="115"/>
      <c r="X6" s="114">
        <f t="shared" ref="X6:X23" si="3">$W6*$X$3/1000</f>
        <v>0</v>
      </c>
      <c r="Y6" s="383"/>
      <c r="Z6" s="113"/>
      <c r="AA6" s="113"/>
      <c r="AB6" s="5"/>
      <c r="AC6" s="115"/>
      <c r="AD6" s="120">
        <f t="shared" ref="AD6:AD23" si="4">$AC6*$AD$3/1000</f>
        <v>0</v>
      </c>
      <c r="AE6" s="374"/>
      <c r="AF6" s="113"/>
      <c r="AG6" s="113"/>
      <c r="AH6" s="5"/>
      <c r="AI6" s="115"/>
      <c r="AJ6" s="120">
        <f t="shared" ref="AJ6:AJ23" si="5">$AI6*$AJ$3/1000</f>
        <v>0</v>
      </c>
    </row>
    <row r="7" spans="1:39" ht="35.1" customHeight="1">
      <c r="A7" s="380"/>
      <c r="B7" s="113"/>
      <c r="C7" s="113"/>
      <c r="D7" s="4"/>
      <c r="E7" s="4"/>
      <c r="F7" s="114">
        <f t="shared" si="0"/>
        <v>0</v>
      </c>
      <c r="G7" s="383"/>
      <c r="H7" s="113"/>
      <c r="I7" s="113"/>
      <c r="J7" s="5"/>
      <c r="K7" s="115"/>
      <c r="L7" s="114">
        <f t="shared" si="1"/>
        <v>0</v>
      </c>
      <c r="M7" s="383"/>
      <c r="N7" s="113"/>
      <c r="O7" s="113"/>
      <c r="P7" s="119"/>
      <c r="Q7" s="115"/>
      <c r="R7" s="114">
        <f t="shared" si="2"/>
        <v>0</v>
      </c>
      <c r="S7" s="386"/>
      <c r="T7" s="113"/>
      <c r="U7" s="113"/>
      <c r="V7" s="115"/>
      <c r="W7" s="115"/>
      <c r="X7" s="114">
        <f t="shared" si="3"/>
        <v>0</v>
      </c>
      <c r="Y7" s="383"/>
      <c r="Z7" s="113"/>
      <c r="AA7" s="113"/>
      <c r="AB7" s="115"/>
      <c r="AC7" s="115"/>
      <c r="AD7" s="120">
        <f t="shared" si="4"/>
        <v>0</v>
      </c>
      <c r="AE7" s="374"/>
      <c r="AF7" s="113"/>
      <c r="AG7" s="113"/>
      <c r="AH7" s="115"/>
      <c r="AI7" s="115"/>
      <c r="AJ7" s="120">
        <f t="shared" si="5"/>
        <v>0</v>
      </c>
      <c r="AK7" s="122"/>
      <c r="AL7" s="123"/>
      <c r="AM7" s="123"/>
    </row>
    <row r="8" spans="1:39" ht="35.1" customHeight="1">
      <c r="A8" s="380"/>
      <c r="B8" s="113"/>
      <c r="C8" s="113"/>
      <c r="D8" s="4"/>
      <c r="E8" s="4"/>
      <c r="F8" s="114">
        <f t="shared" si="0"/>
        <v>0</v>
      </c>
      <c r="G8" s="383"/>
      <c r="H8" s="113"/>
      <c r="I8" s="113"/>
      <c r="J8" s="4"/>
      <c r="K8" s="115"/>
      <c r="L8" s="114">
        <f t="shared" si="1"/>
        <v>0</v>
      </c>
      <c r="M8" s="383"/>
      <c r="N8" s="113"/>
      <c r="O8" s="113"/>
      <c r="P8" s="124"/>
      <c r="Q8" s="115"/>
      <c r="R8" s="114">
        <f t="shared" si="2"/>
        <v>0</v>
      </c>
      <c r="S8" s="386"/>
      <c r="T8" s="113"/>
      <c r="U8" s="113"/>
      <c r="V8" s="115"/>
      <c r="W8" s="115"/>
      <c r="X8" s="114">
        <f t="shared" si="3"/>
        <v>0</v>
      </c>
      <c r="Y8" s="383"/>
      <c r="Z8" s="113"/>
      <c r="AA8" s="113"/>
      <c r="AB8" s="116"/>
      <c r="AC8" s="115"/>
      <c r="AD8" s="120">
        <f t="shared" si="4"/>
        <v>0</v>
      </c>
      <c r="AE8" s="374"/>
      <c r="AF8" s="113"/>
      <c r="AG8" s="113"/>
      <c r="AH8" s="116"/>
      <c r="AI8" s="115"/>
      <c r="AJ8" s="120">
        <f t="shared" si="5"/>
        <v>0</v>
      </c>
      <c r="AK8" s="122"/>
      <c r="AL8" s="123"/>
      <c r="AM8" s="123"/>
    </row>
    <row r="9" spans="1:39" ht="35.1" customHeight="1">
      <c r="A9" s="380"/>
      <c r="B9" s="113"/>
      <c r="C9" s="113"/>
      <c r="D9" s="115"/>
      <c r="E9" s="115"/>
      <c r="F9" s="114">
        <f t="shared" si="0"/>
        <v>0</v>
      </c>
      <c r="G9" s="383"/>
      <c r="H9" s="113"/>
      <c r="I9" s="113"/>
      <c r="J9" s="115"/>
      <c r="K9" s="115"/>
      <c r="L9" s="114">
        <f t="shared" si="1"/>
        <v>0</v>
      </c>
      <c r="M9" s="383"/>
      <c r="N9" s="113"/>
      <c r="O9" s="113"/>
      <c r="P9" s="124"/>
      <c r="Q9" s="115"/>
      <c r="R9" s="114">
        <f t="shared" si="2"/>
        <v>0</v>
      </c>
      <c r="S9" s="386"/>
      <c r="T9" s="113"/>
      <c r="U9" s="113"/>
      <c r="V9" s="115"/>
      <c r="W9" s="115"/>
      <c r="X9" s="114">
        <f t="shared" si="3"/>
        <v>0</v>
      </c>
      <c r="Y9" s="383"/>
      <c r="Z9" s="113"/>
      <c r="AA9" s="113"/>
      <c r="AB9" s="125"/>
      <c r="AC9" s="115"/>
      <c r="AD9" s="120">
        <f t="shared" si="4"/>
        <v>0</v>
      </c>
      <c r="AE9" s="374"/>
      <c r="AF9" s="113"/>
      <c r="AG9" s="113"/>
      <c r="AH9" s="125"/>
      <c r="AI9" s="115"/>
      <c r="AJ9" s="120">
        <f t="shared" si="5"/>
        <v>0</v>
      </c>
      <c r="AK9" s="122"/>
      <c r="AL9" s="123"/>
      <c r="AM9" s="123"/>
    </row>
    <row r="10" spans="1:39" ht="35.1" customHeight="1">
      <c r="A10" s="380"/>
      <c r="B10" s="113"/>
      <c r="C10" s="113"/>
      <c r="D10" s="126"/>
      <c r="E10" s="126"/>
      <c r="F10" s="114">
        <f t="shared" si="0"/>
        <v>0</v>
      </c>
      <c r="G10" s="383"/>
      <c r="H10" s="113"/>
      <c r="I10" s="113"/>
      <c r="J10" s="115"/>
      <c r="K10" s="126"/>
      <c r="L10" s="114">
        <f t="shared" si="1"/>
        <v>0</v>
      </c>
      <c r="M10" s="383"/>
      <c r="N10" s="113"/>
      <c r="O10" s="113"/>
      <c r="P10" s="124"/>
      <c r="Q10" s="126"/>
      <c r="R10" s="114">
        <f t="shared" si="2"/>
        <v>0</v>
      </c>
      <c r="S10" s="386"/>
      <c r="T10" s="113"/>
      <c r="U10" s="113"/>
      <c r="V10" s="126"/>
      <c r="W10" s="126"/>
      <c r="X10" s="114">
        <f t="shared" si="3"/>
        <v>0</v>
      </c>
      <c r="Y10" s="383"/>
      <c r="Z10" s="113"/>
      <c r="AA10" s="113"/>
      <c r="AB10" s="127"/>
      <c r="AC10" s="126"/>
      <c r="AD10" s="120">
        <f t="shared" si="4"/>
        <v>0</v>
      </c>
      <c r="AE10" s="374"/>
      <c r="AF10" s="113"/>
      <c r="AG10" s="113"/>
      <c r="AH10" s="127"/>
      <c r="AI10" s="126"/>
      <c r="AJ10" s="120">
        <f t="shared" si="5"/>
        <v>0</v>
      </c>
      <c r="AK10" s="122"/>
      <c r="AL10" s="123"/>
      <c r="AM10" s="123"/>
    </row>
    <row r="11" spans="1:39" ht="35.1" customHeight="1">
      <c r="A11" s="380"/>
      <c r="B11" s="113"/>
      <c r="C11" s="113"/>
      <c r="D11" s="115"/>
      <c r="E11" s="115"/>
      <c r="F11" s="114">
        <f t="shared" si="0"/>
        <v>0</v>
      </c>
      <c r="G11" s="383"/>
      <c r="H11" s="113"/>
      <c r="I11" s="113"/>
      <c r="J11" s="115"/>
      <c r="K11" s="115"/>
      <c r="L11" s="114">
        <f t="shared" si="1"/>
        <v>0</v>
      </c>
      <c r="M11" s="383"/>
      <c r="N11" s="113"/>
      <c r="O11" s="113"/>
      <c r="P11" s="128"/>
      <c r="Q11" s="115"/>
      <c r="R11" s="114">
        <f t="shared" si="2"/>
        <v>0</v>
      </c>
      <c r="S11" s="386"/>
      <c r="T11" s="113"/>
      <c r="U11" s="113"/>
      <c r="V11" s="115"/>
      <c r="W11" s="115"/>
      <c r="X11" s="114">
        <f t="shared" si="3"/>
        <v>0</v>
      </c>
      <c r="Y11" s="383"/>
      <c r="Z11" s="113"/>
      <c r="AA11" s="113"/>
      <c r="AB11" s="129"/>
      <c r="AC11" s="115"/>
      <c r="AD11" s="120">
        <f t="shared" si="4"/>
        <v>0</v>
      </c>
      <c r="AE11" s="374"/>
      <c r="AF11" s="113"/>
      <c r="AG11" s="113"/>
      <c r="AH11" s="129"/>
      <c r="AI11" s="115"/>
      <c r="AJ11" s="120">
        <f t="shared" si="5"/>
        <v>0</v>
      </c>
      <c r="AK11" s="122"/>
      <c r="AL11" s="123"/>
      <c r="AM11" s="123"/>
    </row>
    <row r="12" spans="1:39" ht="35.1" customHeight="1">
      <c r="A12" s="380"/>
      <c r="B12" s="113"/>
      <c r="C12" s="113"/>
      <c r="D12" s="115"/>
      <c r="E12" s="115"/>
      <c r="F12" s="114">
        <f t="shared" si="0"/>
        <v>0</v>
      </c>
      <c r="G12" s="383"/>
      <c r="H12" s="113"/>
      <c r="I12" s="113"/>
      <c r="J12" s="115"/>
      <c r="K12" s="115"/>
      <c r="L12" s="114">
        <f t="shared" si="1"/>
        <v>0</v>
      </c>
      <c r="M12" s="383"/>
      <c r="N12" s="113"/>
      <c r="O12" s="113"/>
      <c r="P12" s="124"/>
      <c r="Q12" s="115"/>
      <c r="R12" s="114">
        <f t="shared" si="2"/>
        <v>0</v>
      </c>
      <c r="S12" s="386"/>
      <c r="T12" s="113"/>
      <c r="U12" s="113"/>
      <c r="V12" s="125"/>
      <c r="W12" s="115"/>
      <c r="X12" s="114">
        <f t="shared" si="3"/>
        <v>0</v>
      </c>
      <c r="Y12" s="383"/>
      <c r="Z12" s="113"/>
      <c r="AA12" s="113"/>
      <c r="AB12" s="129"/>
      <c r="AC12" s="115"/>
      <c r="AD12" s="120">
        <f t="shared" si="4"/>
        <v>0</v>
      </c>
      <c r="AE12" s="374"/>
      <c r="AF12" s="113"/>
      <c r="AG12" s="113"/>
      <c r="AH12" s="129"/>
      <c r="AI12" s="115"/>
      <c r="AJ12" s="120">
        <f t="shared" si="5"/>
        <v>0</v>
      </c>
      <c r="AK12" s="122"/>
      <c r="AL12" s="123"/>
      <c r="AM12" s="123"/>
    </row>
    <row r="13" spans="1:39" ht="35.1" customHeight="1">
      <c r="A13" s="380"/>
      <c r="B13" s="113"/>
      <c r="C13" s="113"/>
      <c r="D13" s="115"/>
      <c r="E13" s="115"/>
      <c r="F13" s="114">
        <f>$E13*$F$3/1000</f>
        <v>0</v>
      </c>
      <c r="G13" s="383"/>
      <c r="H13" s="113"/>
      <c r="I13" s="113"/>
      <c r="J13" s="115"/>
      <c r="K13" s="115"/>
      <c r="L13" s="114"/>
      <c r="M13" s="383"/>
      <c r="N13" s="113"/>
      <c r="O13" s="113"/>
      <c r="P13" s="124"/>
      <c r="Q13" s="115"/>
      <c r="R13" s="114">
        <f t="shared" si="2"/>
        <v>0</v>
      </c>
      <c r="S13" s="386"/>
      <c r="T13" s="113"/>
      <c r="U13" s="113"/>
      <c r="V13" s="3"/>
      <c r="W13" s="115"/>
      <c r="X13" s="114">
        <f t="shared" si="3"/>
        <v>0</v>
      </c>
      <c r="Y13" s="383"/>
      <c r="Z13" s="113"/>
      <c r="AA13" s="113"/>
      <c r="AB13" s="116"/>
      <c r="AC13" s="115"/>
      <c r="AD13" s="120">
        <f t="shared" si="4"/>
        <v>0</v>
      </c>
      <c r="AE13" s="374"/>
      <c r="AF13" s="113"/>
      <c r="AG13" s="113"/>
      <c r="AH13" s="116"/>
      <c r="AI13" s="115"/>
      <c r="AJ13" s="120">
        <f t="shared" si="5"/>
        <v>0</v>
      </c>
      <c r="AK13" s="130"/>
      <c r="AL13" s="123"/>
      <c r="AM13" s="123"/>
    </row>
    <row r="14" spans="1:39" ht="35.1" customHeight="1" thickBot="1">
      <c r="A14" s="381"/>
      <c r="B14" s="131"/>
      <c r="C14" s="131"/>
      <c r="D14" s="132"/>
      <c r="E14" s="133"/>
      <c r="F14" s="134"/>
      <c r="G14" s="384"/>
      <c r="H14" s="131"/>
      <c r="I14" s="131"/>
      <c r="J14" s="132"/>
      <c r="K14" s="133">
        <f>SUM(K5:K13)</f>
        <v>0</v>
      </c>
      <c r="L14" s="134"/>
      <c r="M14" s="384"/>
      <c r="N14" s="131"/>
      <c r="O14" s="131"/>
      <c r="P14" s="132"/>
      <c r="Q14" s="133">
        <f>SUM(Q5:Q13)</f>
        <v>0</v>
      </c>
      <c r="R14" s="134">
        <f t="shared" si="2"/>
        <v>0</v>
      </c>
      <c r="S14" s="387"/>
      <c r="T14" s="131"/>
      <c r="U14" s="131"/>
      <c r="V14" s="135"/>
      <c r="W14" s="133">
        <f>SUM(W5:W13)</f>
        <v>0</v>
      </c>
      <c r="X14" s="134">
        <f t="shared" si="3"/>
        <v>0</v>
      </c>
      <c r="Y14" s="384"/>
      <c r="Z14" s="131"/>
      <c r="AA14" s="131"/>
      <c r="AB14" s="136"/>
      <c r="AC14" s="133">
        <f>SUM(AC5:AC13)</f>
        <v>0</v>
      </c>
      <c r="AD14" s="137">
        <f t="shared" si="4"/>
        <v>0</v>
      </c>
      <c r="AE14" s="375"/>
      <c r="AF14" s="131"/>
      <c r="AG14" s="131"/>
      <c r="AH14" s="136"/>
      <c r="AI14" s="133">
        <f>SUM(AI5:AI13)</f>
        <v>0</v>
      </c>
      <c r="AJ14" s="137">
        <f t="shared" si="5"/>
        <v>0</v>
      </c>
      <c r="AK14" s="130"/>
      <c r="AL14" s="123"/>
      <c r="AM14" s="123"/>
    </row>
    <row r="15" spans="1:39" ht="35.1" customHeight="1">
      <c r="A15" s="397"/>
      <c r="B15" s="138"/>
      <c r="C15" s="138"/>
      <c r="D15" s="129"/>
      <c r="E15" s="115"/>
      <c r="F15" s="114">
        <f>$E15*$F$3/1000</f>
        <v>0</v>
      </c>
      <c r="G15" s="398"/>
      <c r="H15" s="138"/>
      <c r="I15" s="138"/>
      <c r="J15" s="140"/>
      <c r="K15" s="140"/>
      <c r="L15" s="163">
        <f>$K15*$L$3/1000</f>
        <v>0</v>
      </c>
      <c r="M15" s="398"/>
      <c r="N15" s="138"/>
      <c r="O15" s="138"/>
      <c r="P15" s="141"/>
      <c r="Q15" s="140"/>
      <c r="R15" s="163">
        <f t="shared" si="2"/>
        <v>0</v>
      </c>
      <c r="S15" s="398"/>
      <c r="T15" s="113"/>
      <c r="U15" s="113"/>
      <c r="V15" s="142"/>
      <c r="W15" s="143"/>
      <c r="X15" s="163">
        <f t="shared" si="3"/>
        <v>0</v>
      </c>
      <c r="Y15" s="382"/>
      <c r="Z15" s="113"/>
      <c r="AA15" s="113"/>
      <c r="AB15" s="144"/>
      <c r="AC15" s="143"/>
      <c r="AD15" s="164">
        <f t="shared" si="4"/>
        <v>0</v>
      </c>
      <c r="AE15" s="373"/>
      <c r="AF15" s="113"/>
      <c r="AG15" s="113"/>
      <c r="AH15" s="145"/>
      <c r="AI15" s="140"/>
      <c r="AJ15" s="164">
        <f t="shared" si="5"/>
        <v>0</v>
      </c>
      <c r="AK15" s="146"/>
      <c r="AL15" s="123"/>
      <c r="AM15" s="123"/>
    </row>
    <row r="16" spans="1:39" ht="35.1" customHeight="1">
      <c r="A16" s="380"/>
      <c r="B16" s="138"/>
      <c r="C16" s="113"/>
      <c r="D16" s="115"/>
      <c r="E16" s="115"/>
      <c r="F16" s="114">
        <f>$E16*$F$3/1000</f>
        <v>0</v>
      </c>
      <c r="G16" s="383"/>
      <c r="H16" s="138"/>
      <c r="I16" s="113"/>
      <c r="J16" s="5"/>
      <c r="K16" s="6"/>
      <c r="L16" s="114">
        <f>$K16*$L$3/1000</f>
        <v>0</v>
      </c>
      <c r="M16" s="383"/>
      <c r="N16" s="113"/>
      <c r="O16" s="113"/>
      <c r="P16" s="115"/>
      <c r="Q16" s="6"/>
      <c r="R16" s="114">
        <f t="shared" si="2"/>
        <v>0</v>
      </c>
      <c r="S16" s="383"/>
      <c r="T16" s="113"/>
      <c r="U16" s="113"/>
      <c r="V16" s="148"/>
      <c r="W16" s="149"/>
      <c r="X16" s="114">
        <f t="shared" si="3"/>
        <v>0</v>
      </c>
      <c r="Y16" s="383"/>
      <c r="Z16" s="113"/>
      <c r="AA16" s="113"/>
      <c r="AB16" s="150"/>
      <c r="AC16" s="149"/>
      <c r="AD16" s="120">
        <f t="shared" si="4"/>
        <v>0</v>
      </c>
      <c r="AE16" s="374"/>
      <c r="AF16" s="113"/>
      <c r="AG16" s="113"/>
      <c r="AH16" s="151"/>
      <c r="AI16" s="6"/>
      <c r="AJ16" s="120">
        <f t="shared" si="5"/>
        <v>0</v>
      </c>
      <c r="AK16" s="146"/>
      <c r="AL16" s="123"/>
      <c r="AM16" s="123"/>
    </row>
    <row r="17" spans="1:39" ht="35.1" customHeight="1">
      <c r="A17" s="380"/>
      <c r="B17" s="138"/>
      <c r="C17" s="113"/>
      <c r="D17" s="115"/>
      <c r="E17" s="115"/>
      <c r="F17" s="114">
        <f t="shared" ref="F17:F23" si="6">$E17*$F$3/1000</f>
        <v>0</v>
      </c>
      <c r="G17" s="383"/>
      <c r="H17" s="138"/>
      <c r="I17" s="113"/>
      <c r="J17" s="152"/>
      <c r="K17" s="4"/>
      <c r="L17" s="114">
        <f t="shared" ref="L17:L23" si="7">$K17*$L$3/1000</f>
        <v>0</v>
      </c>
      <c r="M17" s="383"/>
      <c r="N17" s="113"/>
      <c r="O17" s="113"/>
      <c r="P17" s="115"/>
      <c r="Q17" s="4"/>
      <c r="R17" s="114">
        <f t="shared" si="2"/>
        <v>0</v>
      </c>
      <c r="S17" s="383"/>
      <c r="T17" s="113"/>
      <c r="U17" s="113"/>
      <c r="V17" s="148"/>
      <c r="W17" s="148"/>
      <c r="X17" s="114">
        <f t="shared" si="3"/>
        <v>0</v>
      </c>
      <c r="Y17" s="383"/>
      <c r="Z17" s="113"/>
      <c r="AA17" s="113"/>
      <c r="AB17" s="153"/>
      <c r="AC17" s="148"/>
      <c r="AD17" s="120">
        <f>$AC17*$AD$3/1000</f>
        <v>0</v>
      </c>
      <c r="AE17" s="374"/>
      <c r="AF17" s="113"/>
      <c r="AG17" s="113"/>
      <c r="AH17" s="3"/>
      <c r="AI17" s="4"/>
      <c r="AJ17" s="120">
        <f t="shared" si="5"/>
        <v>0</v>
      </c>
      <c r="AK17" s="123"/>
      <c r="AL17" s="123"/>
      <c r="AM17" s="123"/>
    </row>
    <row r="18" spans="1:39" ht="35.1" customHeight="1">
      <c r="A18" s="380"/>
      <c r="B18" s="138"/>
      <c r="C18" s="113"/>
      <c r="D18" s="115"/>
      <c r="E18" s="115"/>
      <c r="F18" s="114">
        <f t="shared" si="6"/>
        <v>0</v>
      </c>
      <c r="G18" s="383"/>
      <c r="H18" s="138"/>
      <c r="I18" s="113"/>
      <c r="J18" s="162"/>
      <c r="K18" s="4"/>
      <c r="L18" s="114">
        <f t="shared" si="7"/>
        <v>0</v>
      </c>
      <c r="M18" s="383"/>
      <c r="N18" s="113"/>
      <c r="O18" s="113"/>
      <c r="P18" s="124"/>
      <c r="Q18" s="4"/>
      <c r="R18" s="114">
        <f t="shared" si="2"/>
        <v>0</v>
      </c>
      <c r="S18" s="383"/>
      <c r="T18" s="113"/>
      <c r="U18" s="113"/>
      <c r="V18" s="148"/>
      <c r="W18" s="148"/>
      <c r="X18" s="114">
        <f t="shared" si="3"/>
        <v>0</v>
      </c>
      <c r="Y18" s="383"/>
      <c r="Z18" s="113"/>
      <c r="AA18" s="113"/>
      <c r="AB18" s="148"/>
      <c r="AC18" s="148"/>
      <c r="AD18" s="120">
        <f t="shared" si="4"/>
        <v>0</v>
      </c>
      <c r="AE18" s="374"/>
      <c r="AF18" s="113"/>
      <c r="AG18" s="113"/>
      <c r="AH18" s="4"/>
      <c r="AI18" s="4"/>
      <c r="AJ18" s="120">
        <f t="shared" si="5"/>
        <v>0</v>
      </c>
      <c r="AK18" s="123"/>
      <c r="AL18" s="123"/>
      <c r="AM18" s="123"/>
    </row>
    <row r="19" spans="1:39" ht="35.1" customHeight="1">
      <c r="A19" s="380"/>
      <c r="B19" s="138"/>
      <c r="C19" s="113"/>
      <c r="D19" s="115"/>
      <c r="E19" s="115"/>
      <c r="F19" s="114">
        <f t="shared" si="6"/>
        <v>0</v>
      </c>
      <c r="G19" s="383"/>
      <c r="H19" s="113"/>
      <c r="I19" s="113"/>
      <c r="J19" s="115"/>
      <c r="K19" s="4"/>
      <c r="L19" s="114">
        <f t="shared" si="7"/>
        <v>0</v>
      </c>
      <c r="M19" s="383"/>
      <c r="N19" s="113"/>
      <c r="O19" s="113"/>
      <c r="P19" s="115"/>
      <c r="Q19" s="4"/>
      <c r="R19" s="114">
        <f t="shared" si="2"/>
        <v>0</v>
      </c>
      <c r="S19" s="383"/>
      <c r="T19" s="113"/>
      <c r="U19" s="113"/>
      <c r="V19" s="148"/>
      <c r="W19" s="148"/>
      <c r="X19" s="114">
        <f t="shared" si="3"/>
        <v>0</v>
      </c>
      <c r="Y19" s="383"/>
      <c r="Z19" s="113"/>
      <c r="AA19" s="113"/>
      <c r="AB19" s="148"/>
      <c r="AC19" s="148"/>
      <c r="AD19" s="120">
        <f t="shared" si="4"/>
        <v>0</v>
      </c>
      <c r="AE19" s="374"/>
      <c r="AF19" s="113"/>
      <c r="AG19" s="113"/>
      <c r="AH19" s="4"/>
      <c r="AI19" s="4"/>
      <c r="AJ19" s="120">
        <f t="shared" si="5"/>
        <v>0</v>
      </c>
      <c r="AK19" s="123"/>
      <c r="AL19" s="123"/>
      <c r="AM19" s="123"/>
    </row>
    <row r="20" spans="1:39" ht="35.1" customHeight="1">
      <c r="A20" s="380"/>
      <c r="B20" s="113"/>
      <c r="C20" s="113"/>
      <c r="D20" s="115"/>
      <c r="E20" s="115"/>
      <c r="F20" s="114">
        <f t="shared" si="6"/>
        <v>0</v>
      </c>
      <c r="G20" s="383"/>
      <c r="H20" s="113"/>
      <c r="I20" s="113"/>
      <c r="J20" s="115"/>
      <c r="K20" s="115"/>
      <c r="L20" s="114">
        <f t="shared" si="7"/>
        <v>0</v>
      </c>
      <c r="M20" s="383"/>
      <c r="N20" s="113"/>
      <c r="O20" s="113"/>
      <c r="P20" s="115"/>
      <c r="Q20" s="115"/>
      <c r="R20" s="114">
        <f t="shared" si="2"/>
        <v>0</v>
      </c>
      <c r="S20" s="383"/>
      <c r="T20" s="113"/>
      <c r="U20" s="113"/>
      <c r="V20" s="154"/>
      <c r="W20" s="124"/>
      <c r="X20" s="114">
        <f t="shared" si="3"/>
        <v>0</v>
      </c>
      <c r="Y20" s="383"/>
      <c r="Z20" s="113"/>
      <c r="AA20" s="113"/>
      <c r="AB20" s="155"/>
      <c r="AC20" s="124"/>
      <c r="AD20" s="120">
        <f t="shared" si="4"/>
        <v>0</v>
      </c>
      <c r="AE20" s="374"/>
      <c r="AF20" s="113"/>
      <c r="AG20" s="113"/>
      <c r="AH20" s="115"/>
      <c r="AI20" s="115"/>
      <c r="AJ20" s="120">
        <f t="shared" si="5"/>
        <v>0</v>
      </c>
      <c r="AK20" s="66"/>
      <c r="AL20" s="123"/>
      <c r="AM20" s="123"/>
    </row>
    <row r="21" spans="1:39" ht="35.1" customHeight="1">
      <c r="A21" s="380"/>
      <c r="B21" s="113"/>
      <c r="C21" s="113"/>
      <c r="D21" s="115"/>
      <c r="E21" s="115"/>
      <c r="F21" s="114">
        <f t="shared" si="6"/>
        <v>0</v>
      </c>
      <c r="G21" s="383"/>
      <c r="H21" s="113"/>
      <c r="I21" s="113"/>
      <c r="J21" s="115"/>
      <c r="K21" s="115"/>
      <c r="L21" s="114">
        <f t="shared" si="7"/>
        <v>0</v>
      </c>
      <c r="M21" s="383"/>
      <c r="N21" s="113"/>
      <c r="O21" s="113"/>
      <c r="P21" s="115"/>
      <c r="Q21" s="115"/>
      <c r="R21" s="114">
        <f t="shared" si="2"/>
        <v>0</v>
      </c>
      <c r="S21" s="383"/>
      <c r="T21" s="113"/>
      <c r="U21" s="113"/>
      <c r="V21" s="156"/>
      <c r="W21" s="124"/>
      <c r="X21" s="114">
        <f t="shared" si="3"/>
        <v>0</v>
      </c>
      <c r="Y21" s="383"/>
      <c r="Z21" s="113"/>
      <c r="AA21" s="113"/>
      <c r="AB21" s="126"/>
      <c r="AC21" s="115"/>
      <c r="AD21" s="120">
        <f t="shared" si="4"/>
        <v>0</v>
      </c>
      <c r="AE21" s="374"/>
      <c r="AF21" s="113"/>
      <c r="AG21" s="113"/>
      <c r="AH21" s="126"/>
      <c r="AI21" s="115"/>
      <c r="AJ21" s="120">
        <f t="shared" si="5"/>
        <v>0</v>
      </c>
      <c r="AK21" s="66"/>
      <c r="AL21" s="123"/>
      <c r="AM21" s="123"/>
    </row>
    <row r="22" spans="1:39" ht="35.1" customHeight="1">
      <c r="A22" s="380"/>
      <c r="B22" s="113"/>
      <c r="C22" s="113"/>
      <c r="D22" s="115"/>
      <c r="E22" s="115"/>
      <c r="F22" s="114">
        <f t="shared" si="6"/>
        <v>0</v>
      </c>
      <c r="G22" s="383"/>
      <c r="H22" s="113"/>
      <c r="I22" s="113"/>
      <c r="J22" s="126"/>
      <c r="K22" s="115"/>
      <c r="L22" s="114">
        <f t="shared" si="7"/>
        <v>0</v>
      </c>
      <c r="M22" s="383"/>
      <c r="N22" s="113"/>
      <c r="O22" s="113"/>
      <c r="P22" s="115"/>
      <c r="Q22" s="115"/>
      <c r="R22" s="114">
        <f t="shared" si="2"/>
        <v>0</v>
      </c>
      <c r="S22" s="383"/>
      <c r="T22" s="113"/>
      <c r="U22" s="113"/>
      <c r="V22" s="126"/>
      <c r="W22" s="115"/>
      <c r="X22" s="114">
        <f t="shared" si="3"/>
        <v>0</v>
      </c>
      <c r="Y22" s="383"/>
      <c r="Z22" s="113"/>
      <c r="AA22" s="113"/>
      <c r="AB22" s="115"/>
      <c r="AC22" s="115"/>
      <c r="AD22" s="120">
        <f t="shared" si="4"/>
        <v>0</v>
      </c>
      <c r="AE22" s="374"/>
      <c r="AF22" s="113"/>
      <c r="AG22" s="113"/>
      <c r="AH22" s="115"/>
      <c r="AI22" s="115"/>
      <c r="AJ22" s="120">
        <f t="shared" si="5"/>
        <v>0</v>
      </c>
      <c r="AK22" s="66"/>
      <c r="AL22" s="123"/>
      <c r="AM22" s="123"/>
    </row>
    <row r="23" spans="1:39" ht="35.1" customHeight="1">
      <c r="A23" s="380"/>
      <c r="B23" s="113"/>
      <c r="C23" s="113"/>
      <c r="D23" s="115"/>
      <c r="E23" s="115"/>
      <c r="F23" s="114">
        <f t="shared" si="6"/>
        <v>0</v>
      </c>
      <c r="G23" s="383"/>
      <c r="H23" s="113"/>
      <c r="I23" s="113"/>
      <c r="J23" s="115"/>
      <c r="K23" s="115"/>
      <c r="L23" s="114">
        <f t="shared" si="7"/>
        <v>0</v>
      </c>
      <c r="M23" s="383"/>
      <c r="N23" s="113"/>
      <c r="O23" s="113"/>
      <c r="P23" s="115"/>
      <c r="Q23" s="115"/>
      <c r="R23" s="114">
        <f t="shared" si="2"/>
        <v>0</v>
      </c>
      <c r="S23" s="383"/>
      <c r="T23" s="113"/>
      <c r="U23" s="113"/>
      <c r="V23" s="126"/>
      <c r="W23" s="115"/>
      <c r="X23" s="114">
        <f t="shared" si="3"/>
        <v>0</v>
      </c>
      <c r="Y23" s="383"/>
      <c r="Z23" s="113"/>
      <c r="AA23" s="113"/>
      <c r="AB23" s="115"/>
      <c r="AC23" s="115"/>
      <c r="AD23" s="120">
        <f t="shared" si="4"/>
        <v>0</v>
      </c>
      <c r="AE23" s="374"/>
      <c r="AF23" s="113"/>
      <c r="AG23" s="113"/>
      <c r="AH23" s="115"/>
      <c r="AI23" s="115"/>
      <c r="AJ23" s="120">
        <f t="shared" si="5"/>
        <v>0</v>
      </c>
      <c r="AK23" s="66"/>
      <c r="AL23" s="123"/>
      <c r="AM23" s="123"/>
    </row>
    <row r="24" spans="1:39" ht="35.1" customHeight="1" thickBot="1">
      <c r="A24" s="381"/>
      <c r="B24" s="131"/>
      <c r="C24" s="131"/>
      <c r="D24" s="132"/>
      <c r="E24" s="133">
        <f>SUM(E15:E23)</f>
        <v>0</v>
      </c>
      <c r="F24" s="134"/>
      <c r="G24" s="384"/>
      <c r="H24" s="131"/>
      <c r="I24" s="131"/>
      <c r="J24" s="132"/>
      <c r="K24" s="133">
        <f>SUM(K15:K23)</f>
        <v>0</v>
      </c>
      <c r="L24" s="134"/>
      <c r="M24" s="384"/>
      <c r="N24" s="131"/>
      <c r="O24" s="131"/>
      <c r="P24" s="132"/>
      <c r="Q24" s="133">
        <f>SUM(Q15:Q23)</f>
        <v>0</v>
      </c>
      <c r="R24" s="134"/>
      <c r="S24" s="384"/>
      <c r="T24" s="131"/>
      <c r="U24" s="131"/>
      <c r="V24" s="157"/>
      <c r="W24" s="133">
        <f>SUM(W15:W23)</f>
        <v>0</v>
      </c>
      <c r="X24" s="134"/>
      <c r="Y24" s="384"/>
      <c r="Z24" s="131"/>
      <c r="AA24" s="131"/>
      <c r="AB24" s="132"/>
      <c r="AC24" s="133">
        <f>SUM(AC15:AC23)</f>
        <v>0</v>
      </c>
      <c r="AD24" s="137"/>
      <c r="AE24" s="375"/>
      <c r="AF24" s="131"/>
      <c r="AG24" s="131"/>
      <c r="AH24" s="132"/>
      <c r="AI24" s="133">
        <f>SUM(AI15:AI23)</f>
        <v>0</v>
      </c>
      <c r="AJ24" s="137"/>
      <c r="AK24" s="67"/>
      <c r="AL24" s="123"/>
      <c r="AM24" s="123"/>
    </row>
    <row r="25" spans="1:39" ht="35.1" customHeight="1" thickBot="1">
      <c r="A25" s="165"/>
      <c r="B25" s="166"/>
      <c r="C25" s="166"/>
      <c r="D25" s="167" t="s">
        <v>86</v>
      </c>
      <c r="E25" s="167"/>
      <c r="F25" s="167"/>
      <c r="G25" s="167"/>
      <c r="H25" s="167"/>
      <c r="I25" s="167"/>
      <c r="J25" s="167"/>
      <c r="K25" s="167"/>
      <c r="L25" s="168" t="s">
        <v>87</v>
      </c>
      <c r="M25" s="169"/>
      <c r="N25" s="169"/>
      <c r="O25" s="169"/>
      <c r="P25" s="167"/>
      <c r="Q25" s="167"/>
      <c r="R25" s="167"/>
      <c r="S25" s="167" t="s">
        <v>88</v>
      </c>
      <c r="T25" s="167"/>
      <c r="U25" s="167"/>
      <c r="V25" s="167"/>
      <c r="W25" s="167"/>
      <c r="X25" s="167"/>
      <c r="Y25" s="167" t="s">
        <v>89</v>
      </c>
      <c r="Z25" s="167"/>
      <c r="AA25" s="167"/>
      <c r="AB25" s="167"/>
      <c r="AC25" s="167"/>
      <c r="AD25" s="172"/>
      <c r="AE25" s="166"/>
      <c r="AF25" s="166"/>
      <c r="AG25" s="166"/>
      <c r="AH25" s="166"/>
      <c r="AI25" s="170"/>
      <c r="AJ25" s="171"/>
      <c r="AK25" s="160"/>
      <c r="AL25" s="123"/>
      <c r="AM25" s="123"/>
    </row>
    <row r="26" spans="1:39">
      <c r="AH26" s="123"/>
      <c r="AI26" s="158"/>
      <c r="AJ26" s="123"/>
      <c r="AK26" s="123"/>
      <c r="AL26" s="123"/>
      <c r="AM26" s="123"/>
    </row>
    <row r="27" spans="1:39" ht="30">
      <c r="AH27" s="123"/>
      <c r="AI27" s="158"/>
      <c r="AJ27" s="159"/>
      <c r="AK27" s="161"/>
      <c r="AL27" s="123"/>
      <c r="AM27" s="123"/>
    </row>
    <row r="28" spans="1:39" ht="30">
      <c r="AH28" s="123"/>
      <c r="AI28" s="158"/>
      <c r="AJ28" s="159"/>
      <c r="AK28" s="161"/>
      <c r="AL28" s="123"/>
      <c r="AM28" s="123"/>
    </row>
    <row r="29" spans="1:39" ht="30">
      <c r="AH29" s="123"/>
      <c r="AI29" s="158"/>
      <c r="AJ29" s="159"/>
      <c r="AK29" s="161"/>
      <c r="AL29" s="123"/>
      <c r="AM29" s="123"/>
    </row>
  </sheetData>
  <mergeCells count="37">
    <mergeCell ref="A15:A24"/>
    <mergeCell ref="G15:G24"/>
    <mergeCell ref="M15:M24"/>
    <mergeCell ref="S15:S24"/>
    <mergeCell ref="Y15:Y24"/>
    <mergeCell ref="AE15:AE24"/>
    <mergeCell ref="AF2:AF4"/>
    <mergeCell ref="AG2:AG4"/>
    <mergeCell ref="AH2:AJ2"/>
    <mergeCell ref="A5:A14"/>
    <mergeCell ref="G5:G14"/>
    <mergeCell ref="M5:M14"/>
    <mergeCell ref="S5:S14"/>
    <mergeCell ref="Y5:Y14"/>
    <mergeCell ref="AE5:AE14"/>
    <mergeCell ref="V2:X2"/>
    <mergeCell ref="Y2:Y4"/>
    <mergeCell ref="Z2:Z4"/>
    <mergeCell ref="AA2:AA4"/>
    <mergeCell ref="AB2:AD2"/>
    <mergeCell ref="AE2:AE4"/>
    <mergeCell ref="U2:U4"/>
    <mergeCell ref="A1:AD1"/>
    <mergeCell ref="A2:A4"/>
    <mergeCell ref="B2:B4"/>
    <mergeCell ref="C2:C4"/>
    <mergeCell ref="D2:F2"/>
    <mergeCell ref="G2:G4"/>
    <mergeCell ref="H2:H4"/>
    <mergeCell ref="I2:I4"/>
    <mergeCell ref="J2:L2"/>
    <mergeCell ref="M2:M4"/>
    <mergeCell ref="N2:N4"/>
    <mergeCell ref="O2:O4"/>
    <mergeCell ref="P2:R2"/>
    <mergeCell ref="S2:S4"/>
    <mergeCell ref="T2:T4"/>
  </mergeCells>
  <phoneticPr fontId="3" type="noConversion"/>
  <printOptions horizontalCentered="1" verticalCentered="1"/>
  <pageMargins left="0" right="0" top="0" bottom="0" header="0.51181102362204722" footer="0.51181102362204722"/>
  <pageSetup paperSize="9" scale="5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"/>
  <sheetViews>
    <sheetView view="pageBreakPreview" zoomScale="55" zoomScaleNormal="50" zoomScaleSheetLayoutView="55" workbookViewId="0">
      <selection activeCell="AA16" sqref="AA16"/>
    </sheetView>
  </sheetViews>
  <sheetFormatPr defaultRowHeight="16.5"/>
  <cols>
    <col min="1" max="1" width="4.875" style="104" customWidth="1"/>
    <col min="2" max="2" width="4.875" style="104" hidden="1" customWidth="1"/>
    <col min="3" max="3" width="4.875" style="104" customWidth="1"/>
    <col min="4" max="4" width="20.625" style="104" customWidth="1"/>
    <col min="5" max="5" width="7" style="104" hidden="1" customWidth="1"/>
    <col min="6" max="6" width="13.625" style="104" customWidth="1"/>
    <col min="7" max="7" width="4.875" style="104" customWidth="1"/>
    <col min="8" max="8" width="4.875" style="104" hidden="1" customWidth="1"/>
    <col min="9" max="9" width="4.875" style="104" customWidth="1"/>
    <col min="10" max="10" width="20.625" style="104" customWidth="1"/>
    <col min="11" max="11" width="7" style="104" hidden="1" customWidth="1"/>
    <col min="12" max="12" width="13.625" style="104" customWidth="1"/>
    <col min="13" max="13" width="4.875" style="104" customWidth="1"/>
    <col min="14" max="14" width="4.875" style="104" hidden="1" customWidth="1"/>
    <col min="15" max="15" width="4.875" style="104" customWidth="1"/>
    <col min="16" max="16" width="26" style="104" customWidth="1"/>
    <col min="17" max="17" width="7" style="104" hidden="1" customWidth="1"/>
    <col min="18" max="18" width="13.625" style="104" customWidth="1"/>
    <col min="19" max="19" width="4.875" style="104" customWidth="1"/>
    <col min="20" max="20" width="4.875" style="104" hidden="1" customWidth="1"/>
    <col min="21" max="21" width="4.875" style="104" customWidth="1"/>
    <col min="22" max="22" width="20.625" style="104" customWidth="1"/>
    <col min="23" max="23" width="7" style="104" hidden="1" customWidth="1"/>
    <col min="24" max="24" width="13.625" style="104" customWidth="1"/>
    <col min="25" max="25" width="4.875" style="104" customWidth="1"/>
    <col min="26" max="26" width="4.875" style="104" hidden="1" customWidth="1"/>
    <col min="27" max="27" width="4.875" style="104" customWidth="1"/>
    <col min="28" max="28" width="22.875" style="104" customWidth="1"/>
    <col min="29" max="29" width="7" style="104" hidden="1" customWidth="1"/>
    <col min="30" max="30" width="13.625" style="104" customWidth="1"/>
    <col min="31" max="33" width="5.75" style="104" hidden="1" customWidth="1"/>
    <col min="34" max="34" width="22.75" style="104" hidden="1" customWidth="1"/>
    <col min="35" max="35" width="7.5" style="104" hidden="1" customWidth="1"/>
    <col min="36" max="36" width="13.625" style="104" hidden="1" customWidth="1"/>
    <col min="37" max="273" width="9" style="104"/>
    <col min="274" max="274" width="4.875" style="104" customWidth="1"/>
    <col min="275" max="275" width="20.625" style="104" customWidth="1"/>
    <col min="276" max="276" width="18.625" style="104" customWidth="1"/>
    <col min="277" max="277" width="4.875" style="104" customWidth="1"/>
    <col min="278" max="278" width="20.625" style="104" customWidth="1"/>
    <col min="279" max="279" width="18.625" style="104" customWidth="1"/>
    <col min="280" max="280" width="4.875" style="104" customWidth="1"/>
    <col min="281" max="281" width="26" style="104" customWidth="1"/>
    <col min="282" max="282" width="18.625" style="104" customWidth="1"/>
    <col min="283" max="283" width="4.875" style="104" customWidth="1"/>
    <col min="284" max="284" width="20.625" style="104" customWidth="1"/>
    <col min="285" max="285" width="18.625" style="104" customWidth="1"/>
    <col min="286" max="286" width="4.875" style="104" customWidth="1"/>
    <col min="287" max="287" width="22.875" style="104" customWidth="1"/>
    <col min="288" max="288" width="18.625" style="104" customWidth="1"/>
    <col min="289" max="290" width="9" style="104"/>
    <col min="291" max="291" width="32.5" style="104" customWidth="1"/>
    <col min="292" max="529" width="9" style="104"/>
    <col min="530" max="530" width="4.875" style="104" customWidth="1"/>
    <col min="531" max="531" width="20.625" style="104" customWidth="1"/>
    <col min="532" max="532" width="18.625" style="104" customWidth="1"/>
    <col min="533" max="533" width="4.875" style="104" customWidth="1"/>
    <col min="534" max="534" width="20.625" style="104" customWidth="1"/>
    <col min="535" max="535" width="18.625" style="104" customWidth="1"/>
    <col min="536" max="536" width="4.875" style="104" customWidth="1"/>
    <col min="537" max="537" width="26" style="104" customWidth="1"/>
    <col min="538" max="538" width="18.625" style="104" customWidth="1"/>
    <col min="539" max="539" width="4.875" style="104" customWidth="1"/>
    <col min="540" max="540" width="20.625" style="104" customWidth="1"/>
    <col min="541" max="541" width="18.625" style="104" customWidth="1"/>
    <col min="542" max="542" width="4.875" style="104" customWidth="1"/>
    <col min="543" max="543" width="22.875" style="104" customWidth="1"/>
    <col min="544" max="544" width="18.625" style="104" customWidth="1"/>
    <col min="545" max="546" width="9" style="104"/>
    <col min="547" max="547" width="32.5" style="104" customWidth="1"/>
    <col min="548" max="785" width="9" style="104"/>
    <col min="786" max="786" width="4.875" style="104" customWidth="1"/>
    <col min="787" max="787" width="20.625" style="104" customWidth="1"/>
    <col min="788" max="788" width="18.625" style="104" customWidth="1"/>
    <col min="789" max="789" width="4.875" style="104" customWidth="1"/>
    <col min="790" max="790" width="20.625" style="104" customWidth="1"/>
    <col min="791" max="791" width="18.625" style="104" customWidth="1"/>
    <col min="792" max="792" width="4.875" style="104" customWidth="1"/>
    <col min="793" max="793" width="26" style="104" customWidth="1"/>
    <col min="794" max="794" width="18.625" style="104" customWidth="1"/>
    <col min="795" max="795" width="4.875" style="104" customWidth="1"/>
    <col min="796" max="796" width="20.625" style="104" customWidth="1"/>
    <col min="797" max="797" width="18.625" style="104" customWidth="1"/>
    <col min="798" max="798" width="4.875" style="104" customWidth="1"/>
    <col min="799" max="799" width="22.875" style="104" customWidth="1"/>
    <col min="800" max="800" width="18.625" style="104" customWidth="1"/>
    <col min="801" max="802" width="9" style="104"/>
    <col min="803" max="803" width="32.5" style="104" customWidth="1"/>
    <col min="804" max="1041" width="9" style="104"/>
    <col min="1042" max="1042" width="4.875" style="104" customWidth="1"/>
    <col min="1043" max="1043" width="20.625" style="104" customWidth="1"/>
    <col min="1044" max="1044" width="18.625" style="104" customWidth="1"/>
    <col min="1045" max="1045" width="4.875" style="104" customWidth="1"/>
    <col min="1046" max="1046" width="20.625" style="104" customWidth="1"/>
    <col min="1047" max="1047" width="18.625" style="104" customWidth="1"/>
    <col min="1048" max="1048" width="4.875" style="104" customWidth="1"/>
    <col min="1049" max="1049" width="26" style="104" customWidth="1"/>
    <col min="1050" max="1050" width="18.625" style="104" customWidth="1"/>
    <col min="1051" max="1051" width="4.875" style="104" customWidth="1"/>
    <col min="1052" max="1052" width="20.625" style="104" customWidth="1"/>
    <col min="1053" max="1053" width="18.625" style="104" customWidth="1"/>
    <col min="1054" max="1054" width="4.875" style="104" customWidth="1"/>
    <col min="1055" max="1055" width="22.875" style="104" customWidth="1"/>
    <col min="1056" max="1056" width="18.625" style="104" customWidth="1"/>
    <col min="1057" max="1058" width="9" style="104"/>
    <col min="1059" max="1059" width="32.5" style="104" customWidth="1"/>
    <col min="1060" max="1297" width="9" style="104"/>
    <col min="1298" max="1298" width="4.875" style="104" customWidth="1"/>
    <col min="1299" max="1299" width="20.625" style="104" customWidth="1"/>
    <col min="1300" max="1300" width="18.625" style="104" customWidth="1"/>
    <col min="1301" max="1301" width="4.875" style="104" customWidth="1"/>
    <col min="1302" max="1302" width="20.625" style="104" customWidth="1"/>
    <col min="1303" max="1303" width="18.625" style="104" customWidth="1"/>
    <col min="1304" max="1304" width="4.875" style="104" customWidth="1"/>
    <col min="1305" max="1305" width="26" style="104" customWidth="1"/>
    <col min="1306" max="1306" width="18.625" style="104" customWidth="1"/>
    <col min="1307" max="1307" width="4.875" style="104" customWidth="1"/>
    <col min="1308" max="1308" width="20.625" style="104" customWidth="1"/>
    <col min="1309" max="1309" width="18.625" style="104" customWidth="1"/>
    <col min="1310" max="1310" width="4.875" style="104" customWidth="1"/>
    <col min="1311" max="1311" width="22.875" style="104" customWidth="1"/>
    <col min="1312" max="1312" width="18.625" style="104" customWidth="1"/>
    <col min="1313" max="1314" width="9" style="104"/>
    <col min="1315" max="1315" width="32.5" style="104" customWidth="1"/>
    <col min="1316" max="1553" width="9" style="104"/>
    <col min="1554" max="1554" width="4.875" style="104" customWidth="1"/>
    <col min="1555" max="1555" width="20.625" style="104" customWidth="1"/>
    <col min="1556" max="1556" width="18.625" style="104" customWidth="1"/>
    <col min="1557" max="1557" width="4.875" style="104" customWidth="1"/>
    <col min="1558" max="1558" width="20.625" style="104" customWidth="1"/>
    <col min="1559" max="1559" width="18.625" style="104" customWidth="1"/>
    <col min="1560" max="1560" width="4.875" style="104" customWidth="1"/>
    <col min="1561" max="1561" width="26" style="104" customWidth="1"/>
    <col min="1562" max="1562" width="18.625" style="104" customWidth="1"/>
    <col min="1563" max="1563" width="4.875" style="104" customWidth="1"/>
    <col min="1564" max="1564" width="20.625" style="104" customWidth="1"/>
    <col min="1565" max="1565" width="18.625" style="104" customWidth="1"/>
    <col min="1566" max="1566" width="4.875" style="104" customWidth="1"/>
    <col min="1567" max="1567" width="22.875" style="104" customWidth="1"/>
    <col min="1568" max="1568" width="18.625" style="104" customWidth="1"/>
    <col min="1569" max="1570" width="9" style="104"/>
    <col min="1571" max="1571" width="32.5" style="104" customWidth="1"/>
    <col min="1572" max="1809" width="9" style="104"/>
    <col min="1810" max="1810" width="4.875" style="104" customWidth="1"/>
    <col min="1811" max="1811" width="20.625" style="104" customWidth="1"/>
    <col min="1812" max="1812" width="18.625" style="104" customWidth="1"/>
    <col min="1813" max="1813" width="4.875" style="104" customWidth="1"/>
    <col min="1814" max="1814" width="20.625" style="104" customWidth="1"/>
    <col min="1815" max="1815" width="18.625" style="104" customWidth="1"/>
    <col min="1816" max="1816" width="4.875" style="104" customWidth="1"/>
    <col min="1817" max="1817" width="26" style="104" customWidth="1"/>
    <col min="1818" max="1818" width="18.625" style="104" customWidth="1"/>
    <col min="1819" max="1819" width="4.875" style="104" customWidth="1"/>
    <col min="1820" max="1820" width="20.625" style="104" customWidth="1"/>
    <col min="1821" max="1821" width="18.625" style="104" customWidth="1"/>
    <col min="1822" max="1822" width="4.875" style="104" customWidth="1"/>
    <col min="1823" max="1823" width="22.875" style="104" customWidth="1"/>
    <col min="1824" max="1824" width="18.625" style="104" customWidth="1"/>
    <col min="1825" max="1826" width="9" style="104"/>
    <col min="1827" max="1827" width="32.5" style="104" customWidth="1"/>
    <col min="1828" max="2065" width="9" style="104"/>
    <col min="2066" max="2066" width="4.875" style="104" customWidth="1"/>
    <col min="2067" max="2067" width="20.625" style="104" customWidth="1"/>
    <col min="2068" max="2068" width="18.625" style="104" customWidth="1"/>
    <col min="2069" max="2069" width="4.875" style="104" customWidth="1"/>
    <col min="2070" max="2070" width="20.625" style="104" customWidth="1"/>
    <col min="2071" max="2071" width="18.625" style="104" customWidth="1"/>
    <col min="2072" max="2072" width="4.875" style="104" customWidth="1"/>
    <col min="2073" max="2073" width="26" style="104" customWidth="1"/>
    <col min="2074" max="2074" width="18.625" style="104" customWidth="1"/>
    <col min="2075" max="2075" width="4.875" style="104" customWidth="1"/>
    <col min="2076" max="2076" width="20.625" style="104" customWidth="1"/>
    <col min="2077" max="2077" width="18.625" style="104" customWidth="1"/>
    <col min="2078" max="2078" width="4.875" style="104" customWidth="1"/>
    <col min="2079" max="2079" width="22.875" style="104" customWidth="1"/>
    <col min="2080" max="2080" width="18.625" style="104" customWidth="1"/>
    <col min="2081" max="2082" width="9" style="104"/>
    <col min="2083" max="2083" width="32.5" style="104" customWidth="1"/>
    <col min="2084" max="2321" width="9" style="104"/>
    <col min="2322" max="2322" width="4.875" style="104" customWidth="1"/>
    <col min="2323" max="2323" width="20.625" style="104" customWidth="1"/>
    <col min="2324" max="2324" width="18.625" style="104" customWidth="1"/>
    <col min="2325" max="2325" width="4.875" style="104" customWidth="1"/>
    <col min="2326" max="2326" width="20.625" style="104" customWidth="1"/>
    <col min="2327" max="2327" width="18.625" style="104" customWidth="1"/>
    <col min="2328" max="2328" width="4.875" style="104" customWidth="1"/>
    <col min="2329" max="2329" width="26" style="104" customWidth="1"/>
    <col min="2330" max="2330" width="18.625" style="104" customWidth="1"/>
    <col min="2331" max="2331" width="4.875" style="104" customWidth="1"/>
    <col min="2332" max="2332" width="20.625" style="104" customWidth="1"/>
    <col min="2333" max="2333" width="18.625" style="104" customWidth="1"/>
    <col min="2334" max="2334" width="4.875" style="104" customWidth="1"/>
    <col min="2335" max="2335" width="22.875" style="104" customWidth="1"/>
    <col min="2336" max="2336" width="18.625" style="104" customWidth="1"/>
    <col min="2337" max="2338" width="9" style="104"/>
    <col min="2339" max="2339" width="32.5" style="104" customWidth="1"/>
    <col min="2340" max="2577" width="9" style="104"/>
    <col min="2578" max="2578" width="4.875" style="104" customWidth="1"/>
    <col min="2579" max="2579" width="20.625" style="104" customWidth="1"/>
    <col min="2580" max="2580" width="18.625" style="104" customWidth="1"/>
    <col min="2581" max="2581" width="4.875" style="104" customWidth="1"/>
    <col min="2582" max="2582" width="20.625" style="104" customWidth="1"/>
    <col min="2583" max="2583" width="18.625" style="104" customWidth="1"/>
    <col min="2584" max="2584" width="4.875" style="104" customWidth="1"/>
    <col min="2585" max="2585" width="26" style="104" customWidth="1"/>
    <col min="2586" max="2586" width="18.625" style="104" customWidth="1"/>
    <col min="2587" max="2587" width="4.875" style="104" customWidth="1"/>
    <col min="2588" max="2588" width="20.625" style="104" customWidth="1"/>
    <col min="2589" max="2589" width="18.625" style="104" customWidth="1"/>
    <col min="2590" max="2590" width="4.875" style="104" customWidth="1"/>
    <col min="2591" max="2591" width="22.875" style="104" customWidth="1"/>
    <col min="2592" max="2592" width="18.625" style="104" customWidth="1"/>
    <col min="2593" max="2594" width="9" style="104"/>
    <col min="2595" max="2595" width="32.5" style="104" customWidth="1"/>
    <col min="2596" max="2833" width="9" style="104"/>
    <col min="2834" max="2834" width="4.875" style="104" customWidth="1"/>
    <col min="2835" max="2835" width="20.625" style="104" customWidth="1"/>
    <col min="2836" max="2836" width="18.625" style="104" customWidth="1"/>
    <col min="2837" max="2837" width="4.875" style="104" customWidth="1"/>
    <col min="2838" max="2838" width="20.625" style="104" customWidth="1"/>
    <col min="2839" max="2839" width="18.625" style="104" customWidth="1"/>
    <col min="2840" max="2840" width="4.875" style="104" customWidth="1"/>
    <col min="2841" max="2841" width="26" style="104" customWidth="1"/>
    <col min="2842" max="2842" width="18.625" style="104" customWidth="1"/>
    <col min="2843" max="2843" width="4.875" style="104" customWidth="1"/>
    <col min="2844" max="2844" width="20.625" style="104" customWidth="1"/>
    <col min="2845" max="2845" width="18.625" style="104" customWidth="1"/>
    <col min="2846" max="2846" width="4.875" style="104" customWidth="1"/>
    <col min="2847" max="2847" width="22.875" style="104" customWidth="1"/>
    <col min="2848" max="2848" width="18.625" style="104" customWidth="1"/>
    <col min="2849" max="2850" width="9" style="104"/>
    <col min="2851" max="2851" width="32.5" style="104" customWidth="1"/>
    <col min="2852" max="3089" width="9" style="104"/>
    <col min="3090" max="3090" width="4.875" style="104" customWidth="1"/>
    <col min="3091" max="3091" width="20.625" style="104" customWidth="1"/>
    <col min="3092" max="3092" width="18.625" style="104" customWidth="1"/>
    <col min="3093" max="3093" width="4.875" style="104" customWidth="1"/>
    <col min="3094" max="3094" width="20.625" style="104" customWidth="1"/>
    <col min="3095" max="3095" width="18.625" style="104" customWidth="1"/>
    <col min="3096" max="3096" width="4.875" style="104" customWidth="1"/>
    <col min="3097" max="3097" width="26" style="104" customWidth="1"/>
    <col min="3098" max="3098" width="18.625" style="104" customWidth="1"/>
    <col min="3099" max="3099" width="4.875" style="104" customWidth="1"/>
    <col min="3100" max="3100" width="20.625" style="104" customWidth="1"/>
    <col min="3101" max="3101" width="18.625" style="104" customWidth="1"/>
    <col min="3102" max="3102" width="4.875" style="104" customWidth="1"/>
    <col min="3103" max="3103" width="22.875" style="104" customWidth="1"/>
    <col min="3104" max="3104" width="18.625" style="104" customWidth="1"/>
    <col min="3105" max="3106" width="9" style="104"/>
    <col min="3107" max="3107" width="32.5" style="104" customWidth="1"/>
    <col min="3108" max="3345" width="9" style="104"/>
    <col min="3346" max="3346" width="4.875" style="104" customWidth="1"/>
    <col min="3347" max="3347" width="20.625" style="104" customWidth="1"/>
    <col min="3348" max="3348" width="18.625" style="104" customWidth="1"/>
    <col min="3349" max="3349" width="4.875" style="104" customWidth="1"/>
    <col min="3350" max="3350" width="20.625" style="104" customWidth="1"/>
    <col min="3351" max="3351" width="18.625" style="104" customWidth="1"/>
    <col min="3352" max="3352" width="4.875" style="104" customWidth="1"/>
    <col min="3353" max="3353" width="26" style="104" customWidth="1"/>
    <col min="3354" max="3354" width="18.625" style="104" customWidth="1"/>
    <col min="3355" max="3355" width="4.875" style="104" customWidth="1"/>
    <col min="3356" max="3356" width="20.625" style="104" customWidth="1"/>
    <col min="3357" max="3357" width="18.625" style="104" customWidth="1"/>
    <col min="3358" max="3358" width="4.875" style="104" customWidth="1"/>
    <col min="3359" max="3359" width="22.875" style="104" customWidth="1"/>
    <col min="3360" max="3360" width="18.625" style="104" customWidth="1"/>
    <col min="3361" max="3362" width="9" style="104"/>
    <col min="3363" max="3363" width="32.5" style="104" customWidth="1"/>
    <col min="3364" max="3601" width="9" style="104"/>
    <col min="3602" max="3602" width="4.875" style="104" customWidth="1"/>
    <col min="3603" max="3603" width="20.625" style="104" customWidth="1"/>
    <col min="3604" max="3604" width="18.625" style="104" customWidth="1"/>
    <col min="3605" max="3605" width="4.875" style="104" customWidth="1"/>
    <col min="3606" max="3606" width="20.625" style="104" customWidth="1"/>
    <col min="3607" max="3607" width="18.625" style="104" customWidth="1"/>
    <col min="3608" max="3608" width="4.875" style="104" customWidth="1"/>
    <col min="3609" max="3609" width="26" style="104" customWidth="1"/>
    <col min="3610" max="3610" width="18.625" style="104" customWidth="1"/>
    <col min="3611" max="3611" width="4.875" style="104" customWidth="1"/>
    <col min="3612" max="3612" width="20.625" style="104" customWidth="1"/>
    <col min="3613" max="3613" width="18.625" style="104" customWidth="1"/>
    <col min="3614" max="3614" width="4.875" style="104" customWidth="1"/>
    <col min="3615" max="3615" width="22.875" style="104" customWidth="1"/>
    <col min="3616" max="3616" width="18.625" style="104" customWidth="1"/>
    <col min="3617" max="3618" width="9" style="104"/>
    <col min="3619" max="3619" width="32.5" style="104" customWidth="1"/>
    <col min="3620" max="3857" width="9" style="104"/>
    <col min="3858" max="3858" width="4.875" style="104" customWidth="1"/>
    <col min="3859" max="3859" width="20.625" style="104" customWidth="1"/>
    <col min="3860" max="3860" width="18.625" style="104" customWidth="1"/>
    <col min="3861" max="3861" width="4.875" style="104" customWidth="1"/>
    <col min="3862" max="3862" width="20.625" style="104" customWidth="1"/>
    <col min="3863" max="3863" width="18.625" style="104" customWidth="1"/>
    <col min="3864" max="3864" width="4.875" style="104" customWidth="1"/>
    <col min="3865" max="3865" width="26" style="104" customWidth="1"/>
    <col min="3866" max="3866" width="18.625" style="104" customWidth="1"/>
    <col min="3867" max="3867" width="4.875" style="104" customWidth="1"/>
    <col min="3868" max="3868" width="20.625" style="104" customWidth="1"/>
    <col min="3869" max="3869" width="18.625" style="104" customWidth="1"/>
    <col min="3870" max="3870" width="4.875" style="104" customWidth="1"/>
    <col min="3871" max="3871" width="22.875" style="104" customWidth="1"/>
    <col min="3872" max="3872" width="18.625" style="104" customWidth="1"/>
    <col min="3873" max="3874" width="9" style="104"/>
    <col min="3875" max="3875" width="32.5" style="104" customWidth="1"/>
    <col min="3876" max="4113" width="9" style="104"/>
    <col min="4114" max="4114" width="4.875" style="104" customWidth="1"/>
    <col min="4115" max="4115" width="20.625" style="104" customWidth="1"/>
    <col min="4116" max="4116" width="18.625" style="104" customWidth="1"/>
    <col min="4117" max="4117" width="4.875" style="104" customWidth="1"/>
    <col min="4118" max="4118" width="20.625" style="104" customWidth="1"/>
    <col min="4119" max="4119" width="18.625" style="104" customWidth="1"/>
    <col min="4120" max="4120" width="4.875" style="104" customWidth="1"/>
    <col min="4121" max="4121" width="26" style="104" customWidth="1"/>
    <col min="4122" max="4122" width="18.625" style="104" customWidth="1"/>
    <col min="4123" max="4123" width="4.875" style="104" customWidth="1"/>
    <col min="4124" max="4124" width="20.625" style="104" customWidth="1"/>
    <col min="4125" max="4125" width="18.625" style="104" customWidth="1"/>
    <col min="4126" max="4126" width="4.875" style="104" customWidth="1"/>
    <col min="4127" max="4127" width="22.875" style="104" customWidth="1"/>
    <col min="4128" max="4128" width="18.625" style="104" customWidth="1"/>
    <col min="4129" max="4130" width="9" style="104"/>
    <col min="4131" max="4131" width="32.5" style="104" customWidth="1"/>
    <col min="4132" max="4369" width="9" style="104"/>
    <col min="4370" max="4370" width="4.875" style="104" customWidth="1"/>
    <col min="4371" max="4371" width="20.625" style="104" customWidth="1"/>
    <col min="4372" max="4372" width="18.625" style="104" customWidth="1"/>
    <col min="4373" max="4373" width="4.875" style="104" customWidth="1"/>
    <col min="4374" max="4374" width="20.625" style="104" customWidth="1"/>
    <col min="4375" max="4375" width="18.625" style="104" customWidth="1"/>
    <col min="4376" max="4376" width="4.875" style="104" customWidth="1"/>
    <col min="4377" max="4377" width="26" style="104" customWidth="1"/>
    <col min="4378" max="4378" width="18.625" style="104" customWidth="1"/>
    <col min="4379" max="4379" width="4.875" style="104" customWidth="1"/>
    <col min="4380" max="4380" width="20.625" style="104" customWidth="1"/>
    <col min="4381" max="4381" width="18.625" style="104" customWidth="1"/>
    <col min="4382" max="4382" width="4.875" style="104" customWidth="1"/>
    <col min="4383" max="4383" width="22.875" style="104" customWidth="1"/>
    <col min="4384" max="4384" width="18.625" style="104" customWidth="1"/>
    <col min="4385" max="4386" width="9" style="104"/>
    <col min="4387" max="4387" width="32.5" style="104" customWidth="1"/>
    <col min="4388" max="4625" width="9" style="104"/>
    <col min="4626" max="4626" width="4.875" style="104" customWidth="1"/>
    <col min="4627" max="4627" width="20.625" style="104" customWidth="1"/>
    <col min="4628" max="4628" width="18.625" style="104" customWidth="1"/>
    <col min="4629" max="4629" width="4.875" style="104" customWidth="1"/>
    <col min="4630" max="4630" width="20.625" style="104" customWidth="1"/>
    <col min="4631" max="4631" width="18.625" style="104" customWidth="1"/>
    <col min="4632" max="4632" width="4.875" style="104" customWidth="1"/>
    <col min="4633" max="4633" width="26" style="104" customWidth="1"/>
    <col min="4634" max="4634" width="18.625" style="104" customWidth="1"/>
    <col min="4635" max="4635" width="4.875" style="104" customWidth="1"/>
    <col min="4636" max="4636" width="20.625" style="104" customWidth="1"/>
    <col min="4637" max="4637" width="18.625" style="104" customWidth="1"/>
    <col min="4638" max="4638" width="4.875" style="104" customWidth="1"/>
    <col min="4639" max="4639" width="22.875" style="104" customWidth="1"/>
    <col min="4640" max="4640" width="18.625" style="104" customWidth="1"/>
    <col min="4641" max="4642" width="9" style="104"/>
    <col min="4643" max="4643" width="32.5" style="104" customWidth="1"/>
    <col min="4644" max="4881" width="9" style="104"/>
    <col min="4882" max="4882" width="4.875" style="104" customWidth="1"/>
    <col min="4883" max="4883" width="20.625" style="104" customWidth="1"/>
    <col min="4884" max="4884" width="18.625" style="104" customWidth="1"/>
    <col min="4885" max="4885" width="4.875" style="104" customWidth="1"/>
    <col min="4886" max="4886" width="20.625" style="104" customWidth="1"/>
    <col min="4887" max="4887" width="18.625" style="104" customWidth="1"/>
    <col min="4888" max="4888" width="4.875" style="104" customWidth="1"/>
    <col min="4889" max="4889" width="26" style="104" customWidth="1"/>
    <col min="4890" max="4890" width="18.625" style="104" customWidth="1"/>
    <col min="4891" max="4891" width="4.875" style="104" customWidth="1"/>
    <col min="4892" max="4892" width="20.625" style="104" customWidth="1"/>
    <col min="4893" max="4893" width="18.625" style="104" customWidth="1"/>
    <col min="4894" max="4894" width="4.875" style="104" customWidth="1"/>
    <col min="4895" max="4895" width="22.875" style="104" customWidth="1"/>
    <col min="4896" max="4896" width="18.625" style="104" customWidth="1"/>
    <col min="4897" max="4898" width="9" style="104"/>
    <col min="4899" max="4899" width="32.5" style="104" customWidth="1"/>
    <col min="4900" max="5137" width="9" style="104"/>
    <col min="5138" max="5138" width="4.875" style="104" customWidth="1"/>
    <col min="5139" max="5139" width="20.625" style="104" customWidth="1"/>
    <col min="5140" max="5140" width="18.625" style="104" customWidth="1"/>
    <col min="5141" max="5141" width="4.875" style="104" customWidth="1"/>
    <col min="5142" max="5142" width="20.625" style="104" customWidth="1"/>
    <col min="5143" max="5143" width="18.625" style="104" customWidth="1"/>
    <col min="5144" max="5144" width="4.875" style="104" customWidth="1"/>
    <col min="5145" max="5145" width="26" style="104" customWidth="1"/>
    <col min="5146" max="5146" width="18.625" style="104" customWidth="1"/>
    <col min="5147" max="5147" width="4.875" style="104" customWidth="1"/>
    <col min="5148" max="5148" width="20.625" style="104" customWidth="1"/>
    <col min="5149" max="5149" width="18.625" style="104" customWidth="1"/>
    <col min="5150" max="5150" width="4.875" style="104" customWidth="1"/>
    <col min="5151" max="5151" width="22.875" style="104" customWidth="1"/>
    <col min="5152" max="5152" width="18.625" style="104" customWidth="1"/>
    <col min="5153" max="5154" width="9" style="104"/>
    <col min="5155" max="5155" width="32.5" style="104" customWidth="1"/>
    <col min="5156" max="5393" width="9" style="104"/>
    <col min="5394" max="5394" width="4.875" style="104" customWidth="1"/>
    <col min="5395" max="5395" width="20.625" style="104" customWidth="1"/>
    <col min="5396" max="5396" width="18.625" style="104" customWidth="1"/>
    <col min="5397" max="5397" width="4.875" style="104" customWidth="1"/>
    <col min="5398" max="5398" width="20.625" style="104" customWidth="1"/>
    <col min="5399" max="5399" width="18.625" style="104" customWidth="1"/>
    <col min="5400" max="5400" width="4.875" style="104" customWidth="1"/>
    <col min="5401" max="5401" width="26" style="104" customWidth="1"/>
    <col min="5402" max="5402" width="18.625" style="104" customWidth="1"/>
    <col min="5403" max="5403" width="4.875" style="104" customWidth="1"/>
    <col min="5404" max="5404" width="20.625" style="104" customWidth="1"/>
    <col min="5405" max="5405" width="18.625" style="104" customWidth="1"/>
    <col min="5406" max="5406" width="4.875" style="104" customWidth="1"/>
    <col min="5407" max="5407" width="22.875" style="104" customWidth="1"/>
    <col min="5408" max="5408" width="18.625" style="104" customWidth="1"/>
    <col min="5409" max="5410" width="9" style="104"/>
    <col min="5411" max="5411" width="32.5" style="104" customWidth="1"/>
    <col min="5412" max="5649" width="9" style="104"/>
    <col min="5650" max="5650" width="4.875" style="104" customWidth="1"/>
    <col min="5651" max="5651" width="20.625" style="104" customWidth="1"/>
    <col min="5652" max="5652" width="18.625" style="104" customWidth="1"/>
    <col min="5653" max="5653" width="4.875" style="104" customWidth="1"/>
    <col min="5654" max="5654" width="20.625" style="104" customWidth="1"/>
    <col min="5655" max="5655" width="18.625" style="104" customWidth="1"/>
    <col min="5656" max="5656" width="4.875" style="104" customWidth="1"/>
    <col min="5657" max="5657" width="26" style="104" customWidth="1"/>
    <col min="5658" max="5658" width="18.625" style="104" customWidth="1"/>
    <col min="5659" max="5659" width="4.875" style="104" customWidth="1"/>
    <col min="5660" max="5660" width="20.625" style="104" customWidth="1"/>
    <col min="5661" max="5661" width="18.625" style="104" customWidth="1"/>
    <col min="5662" max="5662" width="4.875" style="104" customWidth="1"/>
    <col min="5663" max="5663" width="22.875" style="104" customWidth="1"/>
    <col min="5664" max="5664" width="18.625" style="104" customWidth="1"/>
    <col min="5665" max="5666" width="9" style="104"/>
    <col min="5667" max="5667" width="32.5" style="104" customWidth="1"/>
    <col min="5668" max="5905" width="9" style="104"/>
    <col min="5906" max="5906" width="4.875" style="104" customWidth="1"/>
    <col min="5907" max="5907" width="20.625" style="104" customWidth="1"/>
    <col min="5908" max="5908" width="18.625" style="104" customWidth="1"/>
    <col min="5909" max="5909" width="4.875" style="104" customWidth="1"/>
    <col min="5910" max="5910" width="20.625" style="104" customWidth="1"/>
    <col min="5911" max="5911" width="18.625" style="104" customWidth="1"/>
    <col min="5912" max="5912" width="4.875" style="104" customWidth="1"/>
    <col min="5913" max="5913" width="26" style="104" customWidth="1"/>
    <col min="5914" max="5914" width="18.625" style="104" customWidth="1"/>
    <col min="5915" max="5915" width="4.875" style="104" customWidth="1"/>
    <col min="5916" max="5916" width="20.625" style="104" customWidth="1"/>
    <col min="5917" max="5917" width="18.625" style="104" customWidth="1"/>
    <col min="5918" max="5918" width="4.875" style="104" customWidth="1"/>
    <col min="5919" max="5919" width="22.875" style="104" customWidth="1"/>
    <col min="5920" max="5920" width="18.625" style="104" customWidth="1"/>
    <col min="5921" max="5922" width="9" style="104"/>
    <col min="5923" max="5923" width="32.5" style="104" customWidth="1"/>
    <col min="5924" max="6161" width="9" style="104"/>
    <col min="6162" max="6162" width="4.875" style="104" customWidth="1"/>
    <col min="6163" max="6163" width="20.625" style="104" customWidth="1"/>
    <col min="6164" max="6164" width="18.625" style="104" customWidth="1"/>
    <col min="6165" max="6165" width="4.875" style="104" customWidth="1"/>
    <col min="6166" max="6166" width="20.625" style="104" customWidth="1"/>
    <col min="6167" max="6167" width="18.625" style="104" customWidth="1"/>
    <col min="6168" max="6168" width="4.875" style="104" customWidth="1"/>
    <col min="6169" max="6169" width="26" style="104" customWidth="1"/>
    <col min="6170" max="6170" width="18.625" style="104" customWidth="1"/>
    <col min="6171" max="6171" width="4.875" style="104" customWidth="1"/>
    <col min="6172" max="6172" width="20.625" style="104" customWidth="1"/>
    <col min="6173" max="6173" width="18.625" style="104" customWidth="1"/>
    <col min="6174" max="6174" width="4.875" style="104" customWidth="1"/>
    <col min="6175" max="6175" width="22.875" style="104" customWidth="1"/>
    <col min="6176" max="6176" width="18.625" style="104" customWidth="1"/>
    <col min="6177" max="6178" width="9" style="104"/>
    <col min="6179" max="6179" width="32.5" style="104" customWidth="1"/>
    <col min="6180" max="6417" width="9" style="104"/>
    <col min="6418" max="6418" width="4.875" style="104" customWidth="1"/>
    <col min="6419" max="6419" width="20.625" style="104" customWidth="1"/>
    <col min="6420" max="6420" width="18.625" style="104" customWidth="1"/>
    <col min="6421" max="6421" width="4.875" style="104" customWidth="1"/>
    <col min="6422" max="6422" width="20.625" style="104" customWidth="1"/>
    <col min="6423" max="6423" width="18.625" style="104" customWidth="1"/>
    <col min="6424" max="6424" width="4.875" style="104" customWidth="1"/>
    <col min="6425" max="6425" width="26" style="104" customWidth="1"/>
    <col min="6426" max="6426" width="18.625" style="104" customWidth="1"/>
    <col min="6427" max="6427" width="4.875" style="104" customWidth="1"/>
    <col min="6428" max="6428" width="20.625" style="104" customWidth="1"/>
    <col min="6429" max="6429" width="18.625" style="104" customWidth="1"/>
    <col min="6430" max="6430" width="4.875" style="104" customWidth="1"/>
    <col min="6431" max="6431" width="22.875" style="104" customWidth="1"/>
    <col min="6432" max="6432" width="18.625" style="104" customWidth="1"/>
    <col min="6433" max="6434" width="9" style="104"/>
    <col min="6435" max="6435" width="32.5" style="104" customWidth="1"/>
    <col min="6436" max="6673" width="9" style="104"/>
    <col min="6674" max="6674" width="4.875" style="104" customWidth="1"/>
    <col min="6675" max="6675" width="20.625" style="104" customWidth="1"/>
    <col min="6676" max="6676" width="18.625" style="104" customWidth="1"/>
    <col min="6677" max="6677" width="4.875" style="104" customWidth="1"/>
    <col min="6678" max="6678" width="20.625" style="104" customWidth="1"/>
    <col min="6679" max="6679" width="18.625" style="104" customWidth="1"/>
    <col min="6680" max="6680" width="4.875" style="104" customWidth="1"/>
    <col min="6681" max="6681" width="26" style="104" customWidth="1"/>
    <col min="6682" max="6682" width="18.625" style="104" customWidth="1"/>
    <col min="6683" max="6683" width="4.875" style="104" customWidth="1"/>
    <col min="6684" max="6684" width="20.625" style="104" customWidth="1"/>
    <col min="6685" max="6685" width="18.625" style="104" customWidth="1"/>
    <col min="6686" max="6686" width="4.875" style="104" customWidth="1"/>
    <col min="6687" max="6687" width="22.875" style="104" customWidth="1"/>
    <col min="6688" max="6688" width="18.625" style="104" customWidth="1"/>
    <col min="6689" max="6690" width="9" style="104"/>
    <col min="6691" max="6691" width="32.5" style="104" customWidth="1"/>
    <col min="6692" max="6929" width="9" style="104"/>
    <col min="6930" max="6930" width="4.875" style="104" customWidth="1"/>
    <col min="6931" max="6931" width="20.625" style="104" customWidth="1"/>
    <col min="6932" max="6932" width="18.625" style="104" customWidth="1"/>
    <col min="6933" max="6933" width="4.875" style="104" customWidth="1"/>
    <col min="6934" max="6934" width="20.625" style="104" customWidth="1"/>
    <col min="6935" max="6935" width="18.625" style="104" customWidth="1"/>
    <col min="6936" max="6936" width="4.875" style="104" customWidth="1"/>
    <col min="6937" max="6937" width="26" style="104" customWidth="1"/>
    <col min="6938" max="6938" width="18.625" style="104" customWidth="1"/>
    <col min="6939" max="6939" width="4.875" style="104" customWidth="1"/>
    <col min="6940" max="6940" width="20.625" style="104" customWidth="1"/>
    <col min="6941" max="6941" width="18.625" style="104" customWidth="1"/>
    <col min="6942" max="6942" width="4.875" style="104" customWidth="1"/>
    <col min="6943" max="6943" width="22.875" style="104" customWidth="1"/>
    <col min="6944" max="6944" width="18.625" style="104" customWidth="1"/>
    <col min="6945" max="6946" width="9" style="104"/>
    <col min="6947" max="6947" width="32.5" style="104" customWidth="1"/>
    <col min="6948" max="7185" width="9" style="104"/>
    <col min="7186" max="7186" width="4.875" style="104" customWidth="1"/>
    <col min="7187" max="7187" width="20.625" style="104" customWidth="1"/>
    <col min="7188" max="7188" width="18.625" style="104" customWidth="1"/>
    <col min="7189" max="7189" width="4.875" style="104" customWidth="1"/>
    <col min="7190" max="7190" width="20.625" style="104" customWidth="1"/>
    <col min="7191" max="7191" width="18.625" style="104" customWidth="1"/>
    <col min="7192" max="7192" width="4.875" style="104" customWidth="1"/>
    <col min="7193" max="7193" width="26" style="104" customWidth="1"/>
    <col min="7194" max="7194" width="18.625" style="104" customWidth="1"/>
    <col min="7195" max="7195" width="4.875" style="104" customWidth="1"/>
    <col min="7196" max="7196" width="20.625" style="104" customWidth="1"/>
    <col min="7197" max="7197" width="18.625" style="104" customWidth="1"/>
    <col min="7198" max="7198" width="4.875" style="104" customWidth="1"/>
    <col min="7199" max="7199" width="22.875" style="104" customWidth="1"/>
    <col min="7200" max="7200" width="18.625" style="104" customWidth="1"/>
    <col min="7201" max="7202" width="9" style="104"/>
    <col min="7203" max="7203" width="32.5" style="104" customWidth="1"/>
    <col min="7204" max="7441" width="9" style="104"/>
    <col min="7442" max="7442" width="4.875" style="104" customWidth="1"/>
    <col min="7443" max="7443" width="20.625" style="104" customWidth="1"/>
    <col min="7444" max="7444" width="18.625" style="104" customWidth="1"/>
    <col min="7445" max="7445" width="4.875" style="104" customWidth="1"/>
    <col min="7446" max="7446" width="20.625" style="104" customWidth="1"/>
    <col min="7447" max="7447" width="18.625" style="104" customWidth="1"/>
    <col min="7448" max="7448" width="4.875" style="104" customWidth="1"/>
    <col min="7449" max="7449" width="26" style="104" customWidth="1"/>
    <col min="7450" max="7450" width="18.625" style="104" customWidth="1"/>
    <col min="7451" max="7451" width="4.875" style="104" customWidth="1"/>
    <col min="7452" max="7452" width="20.625" style="104" customWidth="1"/>
    <col min="7453" max="7453" width="18.625" style="104" customWidth="1"/>
    <col min="7454" max="7454" width="4.875" style="104" customWidth="1"/>
    <col min="7455" max="7455" width="22.875" style="104" customWidth="1"/>
    <col min="7456" max="7456" width="18.625" style="104" customWidth="1"/>
    <col min="7457" max="7458" width="9" style="104"/>
    <col min="7459" max="7459" width="32.5" style="104" customWidth="1"/>
    <col min="7460" max="7697" width="9" style="104"/>
    <col min="7698" max="7698" width="4.875" style="104" customWidth="1"/>
    <col min="7699" max="7699" width="20.625" style="104" customWidth="1"/>
    <col min="7700" max="7700" width="18.625" style="104" customWidth="1"/>
    <col min="7701" max="7701" width="4.875" style="104" customWidth="1"/>
    <col min="7702" max="7702" width="20.625" style="104" customWidth="1"/>
    <col min="7703" max="7703" width="18.625" style="104" customWidth="1"/>
    <col min="7704" max="7704" width="4.875" style="104" customWidth="1"/>
    <col min="7705" max="7705" width="26" style="104" customWidth="1"/>
    <col min="7706" max="7706" width="18.625" style="104" customWidth="1"/>
    <col min="7707" max="7707" width="4.875" style="104" customWidth="1"/>
    <col min="7708" max="7708" width="20.625" style="104" customWidth="1"/>
    <col min="7709" max="7709" width="18.625" style="104" customWidth="1"/>
    <col min="7710" max="7710" width="4.875" style="104" customWidth="1"/>
    <col min="7711" max="7711" width="22.875" style="104" customWidth="1"/>
    <col min="7712" max="7712" width="18.625" style="104" customWidth="1"/>
    <col min="7713" max="7714" width="9" style="104"/>
    <col min="7715" max="7715" width="32.5" style="104" customWidth="1"/>
    <col min="7716" max="7953" width="9" style="104"/>
    <col min="7954" max="7954" width="4.875" style="104" customWidth="1"/>
    <col min="7955" max="7955" width="20.625" style="104" customWidth="1"/>
    <col min="7956" max="7956" width="18.625" style="104" customWidth="1"/>
    <col min="7957" max="7957" width="4.875" style="104" customWidth="1"/>
    <col min="7958" max="7958" width="20.625" style="104" customWidth="1"/>
    <col min="7959" max="7959" width="18.625" style="104" customWidth="1"/>
    <col min="7960" max="7960" width="4.875" style="104" customWidth="1"/>
    <col min="7961" max="7961" width="26" style="104" customWidth="1"/>
    <col min="7962" max="7962" width="18.625" style="104" customWidth="1"/>
    <col min="7963" max="7963" width="4.875" style="104" customWidth="1"/>
    <col min="7964" max="7964" width="20.625" style="104" customWidth="1"/>
    <col min="7965" max="7965" width="18.625" style="104" customWidth="1"/>
    <col min="7966" max="7966" width="4.875" style="104" customWidth="1"/>
    <col min="7967" max="7967" width="22.875" style="104" customWidth="1"/>
    <col min="7968" max="7968" width="18.625" style="104" customWidth="1"/>
    <col min="7969" max="7970" width="9" style="104"/>
    <col min="7971" max="7971" width="32.5" style="104" customWidth="1"/>
    <col min="7972" max="8209" width="9" style="104"/>
    <col min="8210" max="8210" width="4.875" style="104" customWidth="1"/>
    <col min="8211" max="8211" width="20.625" style="104" customWidth="1"/>
    <col min="8212" max="8212" width="18.625" style="104" customWidth="1"/>
    <col min="8213" max="8213" width="4.875" style="104" customWidth="1"/>
    <col min="8214" max="8214" width="20.625" style="104" customWidth="1"/>
    <col min="8215" max="8215" width="18.625" style="104" customWidth="1"/>
    <col min="8216" max="8216" width="4.875" style="104" customWidth="1"/>
    <col min="8217" max="8217" width="26" style="104" customWidth="1"/>
    <col min="8218" max="8218" width="18.625" style="104" customWidth="1"/>
    <col min="8219" max="8219" width="4.875" style="104" customWidth="1"/>
    <col min="8220" max="8220" width="20.625" style="104" customWidth="1"/>
    <col min="8221" max="8221" width="18.625" style="104" customWidth="1"/>
    <col min="8222" max="8222" width="4.875" style="104" customWidth="1"/>
    <col min="8223" max="8223" width="22.875" style="104" customWidth="1"/>
    <col min="8224" max="8224" width="18.625" style="104" customWidth="1"/>
    <col min="8225" max="8226" width="9" style="104"/>
    <col min="8227" max="8227" width="32.5" style="104" customWidth="1"/>
    <col min="8228" max="8465" width="9" style="104"/>
    <col min="8466" max="8466" width="4.875" style="104" customWidth="1"/>
    <col min="8467" max="8467" width="20.625" style="104" customWidth="1"/>
    <col min="8468" max="8468" width="18.625" style="104" customWidth="1"/>
    <col min="8469" max="8469" width="4.875" style="104" customWidth="1"/>
    <col min="8470" max="8470" width="20.625" style="104" customWidth="1"/>
    <col min="8471" max="8471" width="18.625" style="104" customWidth="1"/>
    <col min="8472" max="8472" width="4.875" style="104" customWidth="1"/>
    <col min="8473" max="8473" width="26" style="104" customWidth="1"/>
    <col min="8474" max="8474" width="18.625" style="104" customWidth="1"/>
    <col min="8475" max="8475" width="4.875" style="104" customWidth="1"/>
    <col min="8476" max="8476" width="20.625" style="104" customWidth="1"/>
    <col min="8477" max="8477" width="18.625" style="104" customWidth="1"/>
    <col min="8478" max="8478" width="4.875" style="104" customWidth="1"/>
    <col min="8479" max="8479" width="22.875" style="104" customWidth="1"/>
    <col min="8480" max="8480" width="18.625" style="104" customWidth="1"/>
    <col min="8481" max="8482" width="9" style="104"/>
    <col min="8483" max="8483" width="32.5" style="104" customWidth="1"/>
    <col min="8484" max="8721" width="9" style="104"/>
    <col min="8722" max="8722" width="4.875" style="104" customWidth="1"/>
    <col min="8723" max="8723" width="20.625" style="104" customWidth="1"/>
    <col min="8724" max="8724" width="18.625" style="104" customWidth="1"/>
    <col min="8725" max="8725" width="4.875" style="104" customWidth="1"/>
    <col min="8726" max="8726" width="20.625" style="104" customWidth="1"/>
    <col min="8727" max="8727" width="18.625" style="104" customWidth="1"/>
    <col min="8728" max="8728" width="4.875" style="104" customWidth="1"/>
    <col min="8729" max="8729" width="26" style="104" customWidth="1"/>
    <col min="8730" max="8730" width="18.625" style="104" customWidth="1"/>
    <col min="8731" max="8731" width="4.875" style="104" customWidth="1"/>
    <col min="8732" max="8732" width="20.625" style="104" customWidth="1"/>
    <col min="8733" max="8733" width="18.625" style="104" customWidth="1"/>
    <col min="8734" max="8734" width="4.875" style="104" customWidth="1"/>
    <col min="8735" max="8735" width="22.875" style="104" customWidth="1"/>
    <col min="8736" max="8736" width="18.625" style="104" customWidth="1"/>
    <col min="8737" max="8738" width="9" style="104"/>
    <col min="8739" max="8739" width="32.5" style="104" customWidth="1"/>
    <col min="8740" max="8977" width="9" style="104"/>
    <col min="8978" max="8978" width="4.875" style="104" customWidth="1"/>
    <col min="8979" max="8979" width="20.625" style="104" customWidth="1"/>
    <col min="8980" max="8980" width="18.625" style="104" customWidth="1"/>
    <col min="8981" max="8981" width="4.875" style="104" customWidth="1"/>
    <col min="8982" max="8982" width="20.625" style="104" customWidth="1"/>
    <col min="8983" max="8983" width="18.625" style="104" customWidth="1"/>
    <col min="8984" max="8984" width="4.875" style="104" customWidth="1"/>
    <col min="8985" max="8985" width="26" style="104" customWidth="1"/>
    <col min="8986" max="8986" width="18.625" style="104" customWidth="1"/>
    <col min="8987" max="8987" width="4.875" style="104" customWidth="1"/>
    <col min="8988" max="8988" width="20.625" style="104" customWidth="1"/>
    <col min="8989" max="8989" width="18.625" style="104" customWidth="1"/>
    <col min="8990" max="8990" width="4.875" style="104" customWidth="1"/>
    <col min="8991" max="8991" width="22.875" style="104" customWidth="1"/>
    <col min="8992" max="8992" width="18.625" style="104" customWidth="1"/>
    <col min="8993" max="8994" width="9" style="104"/>
    <col min="8995" max="8995" width="32.5" style="104" customWidth="1"/>
    <col min="8996" max="9233" width="9" style="104"/>
    <col min="9234" max="9234" width="4.875" style="104" customWidth="1"/>
    <col min="9235" max="9235" width="20.625" style="104" customWidth="1"/>
    <col min="9236" max="9236" width="18.625" style="104" customWidth="1"/>
    <col min="9237" max="9237" width="4.875" style="104" customWidth="1"/>
    <col min="9238" max="9238" width="20.625" style="104" customWidth="1"/>
    <col min="9239" max="9239" width="18.625" style="104" customWidth="1"/>
    <col min="9240" max="9240" width="4.875" style="104" customWidth="1"/>
    <col min="9241" max="9241" width="26" style="104" customWidth="1"/>
    <col min="9242" max="9242" width="18.625" style="104" customWidth="1"/>
    <col min="9243" max="9243" width="4.875" style="104" customWidth="1"/>
    <col min="9244" max="9244" width="20.625" style="104" customWidth="1"/>
    <col min="9245" max="9245" width="18.625" style="104" customWidth="1"/>
    <col min="9246" max="9246" width="4.875" style="104" customWidth="1"/>
    <col min="9247" max="9247" width="22.875" style="104" customWidth="1"/>
    <col min="9248" max="9248" width="18.625" style="104" customWidth="1"/>
    <col min="9249" max="9250" width="9" style="104"/>
    <col min="9251" max="9251" width="32.5" style="104" customWidth="1"/>
    <col min="9252" max="9489" width="9" style="104"/>
    <col min="9490" max="9490" width="4.875" style="104" customWidth="1"/>
    <col min="9491" max="9491" width="20.625" style="104" customWidth="1"/>
    <col min="9492" max="9492" width="18.625" style="104" customWidth="1"/>
    <col min="9493" max="9493" width="4.875" style="104" customWidth="1"/>
    <col min="9494" max="9494" width="20.625" style="104" customWidth="1"/>
    <col min="9495" max="9495" width="18.625" style="104" customWidth="1"/>
    <col min="9496" max="9496" width="4.875" style="104" customWidth="1"/>
    <col min="9497" max="9497" width="26" style="104" customWidth="1"/>
    <col min="9498" max="9498" width="18.625" style="104" customWidth="1"/>
    <col min="9499" max="9499" width="4.875" style="104" customWidth="1"/>
    <col min="9500" max="9500" width="20.625" style="104" customWidth="1"/>
    <col min="9501" max="9501" width="18.625" style="104" customWidth="1"/>
    <col min="9502" max="9502" width="4.875" style="104" customWidth="1"/>
    <col min="9503" max="9503" width="22.875" style="104" customWidth="1"/>
    <col min="9504" max="9504" width="18.625" style="104" customWidth="1"/>
    <col min="9505" max="9506" width="9" style="104"/>
    <col min="9507" max="9507" width="32.5" style="104" customWidth="1"/>
    <col min="9508" max="9745" width="9" style="104"/>
    <col min="9746" max="9746" width="4.875" style="104" customWidth="1"/>
    <col min="9747" max="9747" width="20.625" style="104" customWidth="1"/>
    <col min="9748" max="9748" width="18.625" style="104" customWidth="1"/>
    <col min="9749" max="9749" width="4.875" style="104" customWidth="1"/>
    <col min="9750" max="9750" width="20.625" style="104" customWidth="1"/>
    <col min="9751" max="9751" width="18.625" style="104" customWidth="1"/>
    <col min="9752" max="9752" width="4.875" style="104" customWidth="1"/>
    <col min="9753" max="9753" width="26" style="104" customWidth="1"/>
    <col min="9754" max="9754" width="18.625" style="104" customWidth="1"/>
    <col min="9755" max="9755" width="4.875" style="104" customWidth="1"/>
    <col min="9756" max="9756" width="20.625" style="104" customWidth="1"/>
    <col min="9757" max="9757" width="18.625" style="104" customWidth="1"/>
    <col min="9758" max="9758" width="4.875" style="104" customWidth="1"/>
    <col min="9759" max="9759" width="22.875" style="104" customWidth="1"/>
    <col min="9760" max="9760" width="18.625" style="104" customWidth="1"/>
    <col min="9761" max="9762" width="9" style="104"/>
    <col min="9763" max="9763" width="32.5" style="104" customWidth="1"/>
    <col min="9764" max="10001" width="9" style="104"/>
    <col min="10002" max="10002" width="4.875" style="104" customWidth="1"/>
    <col min="10003" max="10003" width="20.625" style="104" customWidth="1"/>
    <col min="10004" max="10004" width="18.625" style="104" customWidth="1"/>
    <col min="10005" max="10005" width="4.875" style="104" customWidth="1"/>
    <col min="10006" max="10006" width="20.625" style="104" customWidth="1"/>
    <col min="10007" max="10007" width="18.625" style="104" customWidth="1"/>
    <col min="10008" max="10008" width="4.875" style="104" customWidth="1"/>
    <col min="10009" max="10009" width="26" style="104" customWidth="1"/>
    <col min="10010" max="10010" width="18.625" style="104" customWidth="1"/>
    <col min="10011" max="10011" width="4.875" style="104" customWidth="1"/>
    <col min="10012" max="10012" width="20.625" style="104" customWidth="1"/>
    <col min="10013" max="10013" width="18.625" style="104" customWidth="1"/>
    <col min="10014" max="10014" width="4.875" style="104" customWidth="1"/>
    <col min="10015" max="10015" width="22.875" style="104" customWidth="1"/>
    <col min="10016" max="10016" width="18.625" style="104" customWidth="1"/>
    <col min="10017" max="10018" width="9" style="104"/>
    <col min="10019" max="10019" width="32.5" style="104" customWidth="1"/>
    <col min="10020" max="10257" width="9" style="104"/>
    <col min="10258" max="10258" width="4.875" style="104" customWidth="1"/>
    <col min="10259" max="10259" width="20.625" style="104" customWidth="1"/>
    <col min="10260" max="10260" width="18.625" style="104" customWidth="1"/>
    <col min="10261" max="10261" width="4.875" style="104" customWidth="1"/>
    <col min="10262" max="10262" width="20.625" style="104" customWidth="1"/>
    <col min="10263" max="10263" width="18.625" style="104" customWidth="1"/>
    <col min="10264" max="10264" width="4.875" style="104" customWidth="1"/>
    <col min="10265" max="10265" width="26" style="104" customWidth="1"/>
    <col min="10266" max="10266" width="18.625" style="104" customWidth="1"/>
    <col min="10267" max="10267" width="4.875" style="104" customWidth="1"/>
    <col min="10268" max="10268" width="20.625" style="104" customWidth="1"/>
    <col min="10269" max="10269" width="18.625" style="104" customWidth="1"/>
    <col min="10270" max="10270" width="4.875" style="104" customWidth="1"/>
    <col min="10271" max="10271" width="22.875" style="104" customWidth="1"/>
    <col min="10272" max="10272" width="18.625" style="104" customWidth="1"/>
    <col min="10273" max="10274" width="9" style="104"/>
    <col min="10275" max="10275" width="32.5" style="104" customWidth="1"/>
    <col min="10276" max="10513" width="9" style="104"/>
    <col min="10514" max="10514" width="4.875" style="104" customWidth="1"/>
    <col min="10515" max="10515" width="20.625" style="104" customWidth="1"/>
    <col min="10516" max="10516" width="18.625" style="104" customWidth="1"/>
    <col min="10517" max="10517" width="4.875" style="104" customWidth="1"/>
    <col min="10518" max="10518" width="20.625" style="104" customWidth="1"/>
    <col min="10519" max="10519" width="18.625" style="104" customWidth="1"/>
    <col min="10520" max="10520" width="4.875" style="104" customWidth="1"/>
    <col min="10521" max="10521" width="26" style="104" customWidth="1"/>
    <col min="10522" max="10522" width="18.625" style="104" customWidth="1"/>
    <col min="10523" max="10523" width="4.875" style="104" customWidth="1"/>
    <col min="10524" max="10524" width="20.625" style="104" customWidth="1"/>
    <col min="10525" max="10525" width="18.625" style="104" customWidth="1"/>
    <col min="10526" max="10526" width="4.875" style="104" customWidth="1"/>
    <col min="10527" max="10527" width="22.875" style="104" customWidth="1"/>
    <col min="10528" max="10528" width="18.625" style="104" customWidth="1"/>
    <col min="10529" max="10530" width="9" style="104"/>
    <col min="10531" max="10531" width="32.5" style="104" customWidth="1"/>
    <col min="10532" max="10769" width="9" style="104"/>
    <col min="10770" max="10770" width="4.875" style="104" customWidth="1"/>
    <col min="10771" max="10771" width="20.625" style="104" customWidth="1"/>
    <col min="10772" max="10772" width="18.625" style="104" customWidth="1"/>
    <col min="10773" max="10773" width="4.875" style="104" customWidth="1"/>
    <col min="10774" max="10774" width="20.625" style="104" customWidth="1"/>
    <col min="10775" max="10775" width="18.625" style="104" customWidth="1"/>
    <col min="10776" max="10776" width="4.875" style="104" customWidth="1"/>
    <col min="10777" max="10777" width="26" style="104" customWidth="1"/>
    <col min="10778" max="10778" width="18.625" style="104" customWidth="1"/>
    <col min="10779" max="10779" width="4.875" style="104" customWidth="1"/>
    <col min="10780" max="10780" width="20.625" style="104" customWidth="1"/>
    <col min="10781" max="10781" width="18.625" style="104" customWidth="1"/>
    <col min="10782" max="10782" width="4.875" style="104" customWidth="1"/>
    <col min="10783" max="10783" width="22.875" style="104" customWidth="1"/>
    <col min="10784" max="10784" width="18.625" style="104" customWidth="1"/>
    <col min="10785" max="10786" width="9" style="104"/>
    <col min="10787" max="10787" width="32.5" style="104" customWidth="1"/>
    <col min="10788" max="11025" width="9" style="104"/>
    <col min="11026" max="11026" width="4.875" style="104" customWidth="1"/>
    <col min="11027" max="11027" width="20.625" style="104" customWidth="1"/>
    <col min="11028" max="11028" width="18.625" style="104" customWidth="1"/>
    <col min="11029" max="11029" width="4.875" style="104" customWidth="1"/>
    <col min="11030" max="11030" width="20.625" style="104" customWidth="1"/>
    <col min="11031" max="11031" width="18.625" style="104" customWidth="1"/>
    <col min="11032" max="11032" width="4.875" style="104" customWidth="1"/>
    <col min="11033" max="11033" width="26" style="104" customWidth="1"/>
    <col min="11034" max="11034" width="18.625" style="104" customWidth="1"/>
    <col min="11035" max="11035" width="4.875" style="104" customWidth="1"/>
    <col min="11036" max="11036" width="20.625" style="104" customWidth="1"/>
    <col min="11037" max="11037" width="18.625" style="104" customWidth="1"/>
    <col min="11038" max="11038" width="4.875" style="104" customWidth="1"/>
    <col min="11039" max="11039" width="22.875" style="104" customWidth="1"/>
    <col min="11040" max="11040" width="18.625" style="104" customWidth="1"/>
    <col min="11041" max="11042" width="9" style="104"/>
    <col min="11043" max="11043" width="32.5" style="104" customWidth="1"/>
    <col min="11044" max="11281" width="9" style="104"/>
    <col min="11282" max="11282" width="4.875" style="104" customWidth="1"/>
    <col min="11283" max="11283" width="20.625" style="104" customWidth="1"/>
    <col min="11284" max="11284" width="18.625" style="104" customWidth="1"/>
    <col min="11285" max="11285" width="4.875" style="104" customWidth="1"/>
    <col min="11286" max="11286" width="20.625" style="104" customWidth="1"/>
    <col min="11287" max="11287" width="18.625" style="104" customWidth="1"/>
    <col min="11288" max="11288" width="4.875" style="104" customWidth="1"/>
    <col min="11289" max="11289" width="26" style="104" customWidth="1"/>
    <col min="11290" max="11290" width="18.625" style="104" customWidth="1"/>
    <col min="11291" max="11291" width="4.875" style="104" customWidth="1"/>
    <col min="11292" max="11292" width="20.625" style="104" customWidth="1"/>
    <col min="11293" max="11293" width="18.625" style="104" customWidth="1"/>
    <col min="11294" max="11294" width="4.875" style="104" customWidth="1"/>
    <col min="11295" max="11295" width="22.875" style="104" customWidth="1"/>
    <col min="11296" max="11296" width="18.625" style="104" customWidth="1"/>
    <col min="11297" max="11298" width="9" style="104"/>
    <col min="11299" max="11299" width="32.5" style="104" customWidth="1"/>
    <col min="11300" max="11537" width="9" style="104"/>
    <col min="11538" max="11538" width="4.875" style="104" customWidth="1"/>
    <col min="11539" max="11539" width="20.625" style="104" customWidth="1"/>
    <col min="11540" max="11540" width="18.625" style="104" customWidth="1"/>
    <col min="11541" max="11541" width="4.875" style="104" customWidth="1"/>
    <col min="11542" max="11542" width="20.625" style="104" customWidth="1"/>
    <col min="11543" max="11543" width="18.625" style="104" customWidth="1"/>
    <col min="11544" max="11544" width="4.875" style="104" customWidth="1"/>
    <col min="11545" max="11545" width="26" style="104" customWidth="1"/>
    <col min="11546" max="11546" width="18.625" style="104" customWidth="1"/>
    <col min="11547" max="11547" width="4.875" style="104" customWidth="1"/>
    <col min="11548" max="11548" width="20.625" style="104" customWidth="1"/>
    <col min="11549" max="11549" width="18.625" style="104" customWidth="1"/>
    <col min="11550" max="11550" width="4.875" style="104" customWidth="1"/>
    <col min="11551" max="11551" width="22.875" style="104" customWidth="1"/>
    <col min="11552" max="11552" width="18.625" style="104" customWidth="1"/>
    <col min="11553" max="11554" width="9" style="104"/>
    <col min="11555" max="11555" width="32.5" style="104" customWidth="1"/>
    <col min="11556" max="11793" width="9" style="104"/>
    <col min="11794" max="11794" width="4.875" style="104" customWidth="1"/>
    <col min="11795" max="11795" width="20.625" style="104" customWidth="1"/>
    <col min="11796" max="11796" width="18.625" style="104" customWidth="1"/>
    <col min="11797" max="11797" width="4.875" style="104" customWidth="1"/>
    <col min="11798" max="11798" width="20.625" style="104" customWidth="1"/>
    <col min="11799" max="11799" width="18.625" style="104" customWidth="1"/>
    <col min="11800" max="11800" width="4.875" style="104" customWidth="1"/>
    <col min="11801" max="11801" width="26" style="104" customWidth="1"/>
    <col min="11802" max="11802" width="18.625" style="104" customWidth="1"/>
    <col min="11803" max="11803" width="4.875" style="104" customWidth="1"/>
    <col min="11804" max="11804" width="20.625" style="104" customWidth="1"/>
    <col min="11805" max="11805" width="18.625" style="104" customWidth="1"/>
    <col min="11806" max="11806" width="4.875" style="104" customWidth="1"/>
    <col min="11807" max="11807" width="22.875" style="104" customWidth="1"/>
    <col min="11808" max="11808" width="18.625" style="104" customWidth="1"/>
    <col min="11809" max="11810" width="9" style="104"/>
    <col min="11811" max="11811" width="32.5" style="104" customWidth="1"/>
    <col min="11812" max="12049" width="9" style="104"/>
    <col min="12050" max="12050" width="4.875" style="104" customWidth="1"/>
    <col min="12051" max="12051" width="20.625" style="104" customWidth="1"/>
    <col min="12052" max="12052" width="18.625" style="104" customWidth="1"/>
    <col min="12053" max="12053" width="4.875" style="104" customWidth="1"/>
    <col min="12054" max="12054" width="20.625" style="104" customWidth="1"/>
    <col min="12055" max="12055" width="18.625" style="104" customWidth="1"/>
    <col min="12056" max="12056" width="4.875" style="104" customWidth="1"/>
    <col min="12057" max="12057" width="26" style="104" customWidth="1"/>
    <col min="12058" max="12058" width="18.625" style="104" customWidth="1"/>
    <col min="12059" max="12059" width="4.875" style="104" customWidth="1"/>
    <col min="12060" max="12060" width="20.625" style="104" customWidth="1"/>
    <col min="12061" max="12061" width="18.625" style="104" customWidth="1"/>
    <col min="12062" max="12062" width="4.875" style="104" customWidth="1"/>
    <col min="12063" max="12063" width="22.875" style="104" customWidth="1"/>
    <col min="12064" max="12064" width="18.625" style="104" customWidth="1"/>
    <col min="12065" max="12066" width="9" style="104"/>
    <col min="12067" max="12067" width="32.5" style="104" customWidth="1"/>
    <col min="12068" max="12305" width="9" style="104"/>
    <col min="12306" max="12306" width="4.875" style="104" customWidth="1"/>
    <col min="12307" max="12307" width="20.625" style="104" customWidth="1"/>
    <col min="12308" max="12308" width="18.625" style="104" customWidth="1"/>
    <col min="12309" max="12309" width="4.875" style="104" customWidth="1"/>
    <col min="12310" max="12310" width="20.625" style="104" customWidth="1"/>
    <col min="12311" max="12311" width="18.625" style="104" customWidth="1"/>
    <col min="12312" max="12312" width="4.875" style="104" customWidth="1"/>
    <col min="12313" max="12313" width="26" style="104" customWidth="1"/>
    <col min="12314" max="12314" width="18.625" style="104" customWidth="1"/>
    <col min="12315" max="12315" width="4.875" style="104" customWidth="1"/>
    <col min="12316" max="12316" width="20.625" style="104" customWidth="1"/>
    <col min="12317" max="12317" width="18.625" style="104" customWidth="1"/>
    <col min="12318" max="12318" width="4.875" style="104" customWidth="1"/>
    <col min="12319" max="12319" width="22.875" style="104" customWidth="1"/>
    <col min="12320" max="12320" width="18.625" style="104" customWidth="1"/>
    <col min="12321" max="12322" width="9" style="104"/>
    <col min="12323" max="12323" width="32.5" style="104" customWidth="1"/>
    <col min="12324" max="12561" width="9" style="104"/>
    <col min="12562" max="12562" width="4.875" style="104" customWidth="1"/>
    <col min="12563" max="12563" width="20.625" style="104" customWidth="1"/>
    <col min="12564" max="12564" width="18.625" style="104" customWidth="1"/>
    <col min="12565" max="12565" width="4.875" style="104" customWidth="1"/>
    <col min="12566" max="12566" width="20.625" style="104" customWidth="1"/>
    <col min="12567" max="12567" width="18.625" style="104" customWidth="1"/>
    <col min="12568" max="12568" width="4.875" style="104" customWidth="1"/>
    <col min="12569" max="12569" width="26" style="104" customWidth="1"/>
    <col min="12570" max="12570" width="18.625" style="104" customWidth="1"/>
    <col min="12571" max="12571" width="4.875" style="104" customWidth="1"/>
    <col min="12572" max="12572" width="20.625" style="104" customWidth="1"/>
    <col min="12573" max="12573" width="18.625" style="104" customWidth="1"/>
    <col min="12574" max="12574" width="4.875" style="104" customWidth="1"/>
    <col min="12575" max="12575" width="22.875" style="104" customWidth="1"/>
    <col min="12576" max="12576" width="18.625" style="104" customWidth="1"/>
    <col min="12577" max="12578" width="9" style="104"/>
    <col min="12579" max="12579" width="32.5" style="104" customWidth="1"/>
    <col min="12580" max="12817" width="9" style="104"/>
    <col min="12818" max="12818" width="4.875" style="104" customWidth="1"/>
    <col min="12819" max="12819" width="20.625" style="104" customWidth="1"/>
    <col min="12820" max="12820" width="18.625" style="104" customWidth="1"/>
    <col min="12821" max="12821" width="4.875" style="104" customWidth="1"/>
    <col min="12822" max="12822" width="20.625" style="104" customWidth="1"/>
    <col min="12823" max="12823" width="18.625" style="104" customWidth="1"/>
    <col min="12824" max="12824" width="4.875" style="104" customWidth="1"/>
    <col min="12825" max="12825" width="26" style="104" customWidth="1"/>
    <col min="12826" max="12826" width="18.625" style="104" customWidth="1"/>
    <col min="12827" max="12827" width="4.875" style="104" customWidth="1"/>
    <col min="12828" max="12828" width="20.625" style="104" customWidth="1"/>
    <col min="12829" max="12829" width="18.625" style="104" customWidth="1"/>
    <col min="12830" max="12830" width="4.875" style="104" customWidth="1"/>
    <col min="12831" max="12831" width="22.875" style="104" customWidth="1"/>
    <col min="12832" max="12832" width="18.625" style="104" customWidth="1"/>
    <col min="12833" max="12834" width="9" style="104"/>
    <col min="12835" max="12835" width="32.5" style="104" customWidth="1"/>
    <col min="12836" max="13073" width="9" style="104"/>
    <col min="13074" max="13074" width="4.875" style="104" customWidth="1"/>
    <col min="13075" max="13075" width="20.625" style="104" customWidth="1"/>
    <col min="13076" max="13076" width="18.625" style="104" customWidth="1"/>
    <col min="13077" max="13077" width="4.875" style="104" customWidth="1"/>
    <col min="13078" max="13078" width="20.625" style="104" customWidth="1"/>
    <col min="13079" max="13079" width="18.625" style="104" customWidth="1"/>
    <col min="13080" max="13080" width="4.875" style="104" customWidth="1"/>
    <col min="13081" max="13081" width="26" style="104" customWidth="1"/>
    <col min="13082" max="13082" width="18.625" style="104" customWidth="1"/>
    <col min="13083" max="13083" width="4.875" style="104" customWidth="1"/>
    <col min="13084" max="13084" width="20.625" style="104" customWidth="1"/>
    <col min="13085" max="13085" width="18.625" style="104" customWidth="1"/>
    <col min="13086" max="13086" width="4.875" style="104" customWidth="1"/>
    <col min="13087" max="13087" width="22.875" style="104" customWidth="1"/>
    <col min="13088" max="13088" width="18.625" style="104" customWidth="1"/>
    <col min="13089" max="13090" width="9" style="104"/>
    <col min="13091" max="13091" width="32.5" style="104" customWidth="1"/>
    <col min="13092" max="13329" width="9" style="104"/>
    <col min="13330" max="13330" width="4.875" style="104" customWidth="1"/>
    <col min="13331" max="13331" width="20.625" style="104" customWidth="1"/>
    <col min="13332" max="13332" width="18.625" style="104" customWidth="1"/>
    <col min="13333" max="13333" width="4.875" style="104" customWidth="1"/>
    <col min="13334" max="13334" width="20.625" style="104" customWidth="1"/>
    <col min="13335" max="13335" width="18.625" style="104" customWidth="1"/>
    <col min="13336" max="13336" width="4.875" style="104" customWidth="1"/>
    <col min="13337" max="13337" width="26" style="104" customWidth="1"/>
    <col min="13338" max="13338" width="18.625" style="104" customWidth="1"/>
    <col min="13339" max="13339" width="4.875" style="104" customWidth="1"/>
    <col min="13340" max="13340" width="20.625" style="104" customWidth="1"/>
    <col min="13341" max="13341" width="18.625" style="104" customWidth="1"/>
    <col min="13342" max="13342" width="4.875" style="104" customWidth="1"/>
    <col min="13343" max="13343" width="22.875" style="104" customWidth="1"/>
    <col min="13344" max="13344" width="18.625" style="104" customWidth="1"/>
    <col min="13345" max="13346" width="9" style="104"/>
    <col min="13347" max="13347" width="32.5" style="104" customWidth="1"/>
    <col min="13348" max="13585" width="9" style="104"/>
    <col min="13586" max="13586" width="4.875" style="104" customWidth="1"/>
    <col min="13587" max="13587" width="20.625" style="104" customWidth="1"/>
    <col min="13588" max="13588" width="18.625" style="104" customWidth="1"/>
    <col min="13589" max="13589" width="4.875" style="104" customWidth="1"/>
    <col min="13590" max="13590" width="20.625" style="104" customWidth="1"/>
    <col min="13591" max="13591" width="18.625" style="104" customWidth="1"/>
    <col min="13592" max="13592" width="4.875" style="104" customWidth="1"/>
    <col min="13593" max="13593" width="26" style="104" customWidth="1"/>
    <col min="13594" max="13594" width="18.625" style="104" customWidth="1"/>
    <col min="13595" max="13595" width="4.875" style="104" customWidth="1"/>
    <col min="13596" max="13596" width="20.625" style="104" customWidth="1"/>
    <col min="13597" max="13597" width="18.625" style="104" customWidth="1"/>
    <col min="13598" max="13598" width="4.875" style="104" customWidth="1"/>
    <col min="13599" max="13599" width="22.875" style="104" customWidth="1"/>
    <col min="13600" max="13600" width="18.625" style="104" customWidth="1"/>
    <col min="13601" max="13602" width="9" style="104"/>
    <col min="13603" max="13603" width="32.5" style="104" customWidth="1"/>
    <col min="13604" max="13841" width="9" style="104"/>
    <col min="13842" max="13842" width="4.875" style="104" customWidth="1"/>
    <col min="13843" max="13843" width="20.625" style="104" customWidth="1"/>
    <col min="13844" max="13844" width="18.625" style="104" customWidth="1"/>
    <col min="13845" max="13845" width="4.875" style="104" customWidth="1"/>
    <col min="13846" max="13846" width="20.625" style="104" customWidth="1"/>
    <col min="13847" max="13847" width="18.625" style="104" customWidth="1"/>
    <col min="13848" max="13848" width="4.875" style="104" customWidth="1"/>
    <col min="13849" max="13849" width="26" style="104" customWidth="1"/>
    <col min="13850" max="13850" width="18.625" style="104" customWidth="1"/>
    <col min="13851" max="13851" width="4.875" style="104" customWidth="1"/>
    <col min="13852" max="13852" width="20.625" style="104" customWidth="1"/>
    <col min="13853" max="13853" width="18.625" style="104" customWidth="1"/>
    <col min="13854" max="13854" width="4.875" style="104" customWidth="1"/>
    <col min="13855" max="13855" width="22.875" style="104" customWidth="1"/>
    <col min="13856" max="13856" width="18.625" style="104" customWidth="1"/>
    <col min="13857" max="13858" width="9" style="104"/>
    <col min="13859" max="13859" width="32.5" style="104" customWidth="1"/>
    <col min="13860" max="14097" width="9" style="104"/>
    <col min="14098" max="14098" width="4.875" style="104" customWidth="1"/>
    <col min="14099" max="14099" width="20.625" style="104" customWidth="1"/>
    <col min="14100" max="14100" width="18.625" style="104" customWidth="1"/>
    <col min="14101" max="14101" width="4.875" style="104" customWidth="1"/>
    <col min="14102" max="14102" width="20.625" style="104" customWidth="1"/>
    <col min="14103" max="14103" width="18.625" style="104" customWidth="1"/>
    <col min="14104" max="14104" width="4.875" style="104" customWidth="1"/>
    <col min="14105" max="14105" width="26" style="104" customWidth="1"/>
    <col min="14106" max="14106" width="18.625" style="104" customWidth="1"/>
    <col min="14107" max="14107" width="4.875" style="104" customWidth="1"/>
    <col min="14108" max="14108" width="20.625" style="104" customWidth="1"/>
    <col min="14109" max="14109" width="18.625" style="104" customWidth="1"/>
    <col min="14110" max="14110" width="4.875" style="104" customWidth="1"/>
    <col min="14111" max="14111" width="22.875" style="104" customWidth="1"/>
    <col min="14112" max="14112" width="18.625" style="104" customWidth="1"/>
    <col min="14113" max="14114" width="9" style="104"/>
    <col min="14115" max="14115" width="32.5" style="104" customWidth="1"/>
    <col min="14116" max="14353" width="9" style="104"/>
    <col min="14354" max="14354" width="4.875" style="104" customWidth="1"/>
    <col min="14355" max="14355" width="20.625" style="104" customWidth="1"/>
    <col min="14356" max="14356" width="18.625" style="104" customWidth="1"/>
    <col min="14357" max="14357" width="4.875" style="104" customWidth="1"/>
    <col min="14358" max="14358" width="20.625" style="104" customWidth="1"/>
    <col min="14359" max="14359" width="18.625" style="104" customWidth="1"/>
    <col min="14360" max="14360" width="4.875" style="104" customWidth="1"/>
    <col min="14361" max="14361" width="26" style="104" customWidth="1"/>
    <col min="14362" max="14362" width="18.625" style="104" customWidth="1"/>
    <col min="14363" max="14363" width="4.875" style="104" customWidth="1"/>
    <col min="14364" max="14364" width="20.625" style="104" customWidth="1"/>
    <col min="14365" max="14365" width="18.625" style="104" customWidth="1"/>
    <col min="14366" max="14366" width="4.875" style="104" customWidth="1"/>
    <col min="14367" max="14367" width="22.875" style="104" customWidth="1"/>
    <col min="14368" max="14368" width="18.625" style="104" customWidth="1"/>
    <col min="14369" max="14370" width="9" style="104"/>
    <col min="14371" max="14371" width="32.5" style="104" customWidth="1"/>
    <col min="14372" max="14609" width="9" style="104"/>
    <col min="14610" max="14610" width="4.875" style="104" customWidth="1"/>
    <col min="14611" max="14611" width="20.625" style="104" customWidth="1"/>
    <col min="14612" max="14612" width="18.625" style="104" customWidth="1"/>
    <col min="14613" max="14613" width="4.875" style="104" customWidth="1"/>
    <col min="14614" max="14614" width="20.625" style="104" customWidth="1"/>
    <col min="14615" max="14615" width="18.625" style="104" customWidth="1"/>
    <col min="14616" max="14616" width="4.875" style="104" customWidth="1"/>
    <col min="14617" max="14617" width="26" style="104" customWidth="1"/>
    <col min="14618" max="14618" width="18.625" style="104" customWidth="1"/>
    <col min="14619" max="14619" width="4.875" style="104" customWidth="1"/>
    <col min="14620" max="14620" width="20.625" style="104" customWidth="1"/>
    <col min="14621" max="14621" width="18.625" style="104" customWidth="1"/>
    <col min="14622" max="14622" width="4.875" style="104" customWidth="1"/>
    <col min="14623" max="14623" width="22.875" style="104" customWidth="1"/>
    <col min="14624" max="14624" width="18.625" style="104" customWidth="1"/>
    <col min="14625" max="14626" width="9" style="104"/>
    <col min="14627" max="14627" width="32.5" style="104" customWidth="1"/>
    <col min="14628" max="14865" width="9" style="104"/>
    <col min="14866" max="14866" width="4.875" style="104" customWidth="1"/>
    <col min="14867" max="14867" width="20.625" style="104" customWidth="1"/>
    <col min="14868" max="14868" width="18.625" style="104" customWidth="1"/>
    <col min="14869" max="14869" width="4.875" style="104" customWidth="1"/>
    <col min="14870" max="14870" width="20.625" style="104" customWidth="1"/>
    <col min="14871" max="14871" width="18.625" style="104" customWidth="1"/>
    <col min="14872" max="14872" width="4.875" style="104" customWidth="1"/>
    <col min="14873" max="14873" width="26" style="104" customWidth="1"/>
    <col min="14874" max="14874" width="18.625" style="104" customWidth="1"/>
    <col min="14875" max="14875" width="4.875" style="104" customWidth="1"/>
    <col min="14876" max="14876" width="20.625" style="104" customWidth="1"/>
    <col min="14877" max="14877" width="18.625" style="104" customWidth="1"/>
    <col min="14878" max="14878" width="4.875" style="104" customWidth="1"/>
    <col min="14879" max="14879" width="22.875" style="104" customWidth="1"/>
    <col min="14880" max="14880" width="18.625" style="104" customWidth="1"/>
    <col min="14881" max="14882" width="9" style="104"/>
    <col min="14883" max="14883" width="32.5" style="104" customWidth="1"/>
    <col min="14884" max="15121" width="9" style="104"/>
    <col min="15122" max="15122" width="4.875" style="104" customWidth="1"/>
    <col min="15123" max="15123" width="20.625" style="104" customWidth="1"/>
    <col min="15124" max="15124" width="18.625" style="104" customWidth="1"/>
    <col min="15125" max="15125" width="4.875" style="104" customWidth="1"/>
    <col min="15126" max="15126" width="20.625" style="104" customWidth="1"/>
    <col min="15127" max="15127" width="18.625" style="104" customWidth="1"/>
    <col min="15128" max="15128" width="4.875" style="104" customWidth="1"/>
    <col min="15129" max="15129" width="26" style="104" customWidth="1"/>
    <col min="15130" max="15130" width="18.625" style="104" customWidth="1"/>
    <col min="15131" max="15131" width="4.875" style="104" customWidth="1"/>
    <col min="15132" max="15132" width="20.625" style="104" customWidth="1"/>
    <col min="15133" max="15133" width="18.625" style="104" customWidth="1"/>
    <col min="15134" max="15134" width="4.875" style="104" customWidth="1"/>
    <col min="15135" max="15135" width="22.875" style="104" customWidth="1"/>
    <col min="15136" max="15136" width="18.625" style="104" customWidth="1"/>
    <col min="15137" max="15138" width="9" style="104"/>
    <col min="15139" max="15139" width="32.5" style="104" customWidth="1"/>
    <col min="15140" max="15377" width="9" style="104"/>
    <col min="15378" max="15378" width="4.875" style="104" customWidth="1"/>
    <col min="15379" max="15379" width="20.625" style="104" customWidth="1"/>
    <col min="15380" max="15380" width="18.625" style="104" customWidth="1"/>
    <col min="15381" max="15381" width="4.875" style="104" customWidth="1"/>
    <col min="15382" max="15382" width="20.625" style="104" customWidth="1"/>
    <col min="15383" max="15383" width="18.625" style="104" customWidth="1"/>
    <col min="15384" max="15384" width="4.875" style="104" customWidth="1"/>
    <col min="15385" max="15385" width="26" style="104" customWidth="1"/>
    <col min="15386" max="15386" width="18.625" style="104" customWidth="1"/>
    <col min="15387" max="15387" width="4.875" style="104" customWidth="1"/>
    <col min="15388" max="15388" width="20.625" style="104" customWidth="1"/>
    <col min="15389" max="15389" width="18.625" style="104" customWidth="1"/>
    <col min="15390" max="15390" width="4.875" style="104" customWidth="1"/>
    <col min="15391" max="15391" width="22.875" style="104" customWidth="1"/>
    <col min="15392" max="15392" width="18.625" style="104" customWidth="1"/>
    <col min="15393" max="15394" width="9" style="104"/>
    <col min="15395" max="15395" width="32.5" style="104" customWidth="1"/>
    <col min="15396" max="15633" width="9" style="104"/>
    <col min="15634" max="15634" width="4.875" style="104" customWidth="1"/>
    <col min="15635" max="15635" width="20.625" style="104" customWidth="1"/>
    <col min="15636" max="15636" width="18.625" style="104" customWidth="1"/>
    <col min="15637" max="15637" width="4.875" style="104" customWidth="1"/>
    <col min="15638" max="15638" width="20.625" style="104" customWidth="1"/>
    <col min="15639" max="15639" width="18.625" style="104" customWidth="1"/>
    <col min="15640" max="15640" width="4.875" style="104" customWidth="1"/>
    <col min="15641" max="15641" width="26" style="104" customWidth="1"/>
    <col min="15642" max="15642" width="18.625" style="104" customWidth="1"/>
    <col min="15643" max="15643" width="4.875" style="104" customWidth="1"/>
    <col min="15644" max="15644" width="20.625" style="104" customWidth="1"/>
    <col min="15645" max="15645" width="18.625" style="104" customWidth="1"/>
    <col min="15646" max="15646" width="4.875" style="104" customWidth="1"/>
    <col min="15647" max="15647" width="22.875" style="104" customWidth="1"/>
    <col min="15648" max="15648" width="18.625" style="104" customWidth="1"/>
    <col min="15649" max="15650" width="9" style="104"/>
    <col min="15651" max="15651" width="32.5" style="104" customWidth="1"/>
    <col min="15652" max="15889" width="9" style="104"/>
    <col min="15890" max="15890" width="4.875" style="104" customWidth="1"/>
    <col min="15891" max="15891" width="20.625" style="104" customWidth="1"/>
    <col min="15892" max="15892" width="18.625" style="104" customWidth="1"/>
    <col min="15893" max="15893" width="4.875" style="104" customWidth="1"/>
    <col min="15894" max="15894" width="20.625" style="104" customWidth="1"/>
    <col min="15895" max="15895" width="18.625" style="104" customWidth="1"/>
    <col min="15896" max="15896" width="4.875" style="104" customWidth="1"/>
    <col min="15897" max="15897" width="26" style="104" customWidth="1"/>
    <col min="15898" max="15898" width="18.625" style="104" customWidth="1"/>
    <col min="15899" max="15899" width="4.875" style="104" customWidth="1"/>
    <col min="15900" max="15900" width="20.625" style="104" customWidth="1"/>
    <col min="15901" max="15901" width="18.625" style="104" customWidth="1"/>
    <col min="15902" max="15902" width="4.875" style="104" customWidth="1"/>
    <col min="15903" max="15903" width="22.875" style="104" customWidth="1"/>
    <col min="15904" max="15904" width="18.625" style="104" customWidth="1"/>
    <col min="15905" max="15906" width="9" style="104"/>
    <col min="15907" max="15907" width="32.5" style="104" customWidth="1"/>
    <col min="15908" max="16145" width="9" style="104"/>
    <col min="16146" max="16146" width="4.875" style="104" customWidth="1"/>
    <col min="16147" max="16147" width="20.625" style="104" customWidth="1"/>
    <col min="16148" max="16148" width="18.625" style="104" customWidth="1"/>
    <col min="16149" max="16149" width="4.875" style="104" customWidth="1"/>
    <col min="16150" max="16150" width="20.625" style="104" customWidth="1"/>
    <col min="16151" max="16151" width="18.625" style="104" customWidth="1"/>
    <col min="16152" max="16152" width="4.875" style="104" customWidth="1"/>
    <col min="16153" max="16153" width="26" style="104" customWidth="1"/>
    <col min="16154" max="16154" width="18.625" style="104" customWidth="1"/>
    <col min="16155" max="16155" width="4.875" style="104" customWidth="1"/>
    <col min="16156" max="16156" width="20.625" style="104" customWidth="1"/>
    <col min="16157" max="16157" width="18.625" style="104" customWidth="1"/>
    <col min="16158" max="16158" width="4.875" style="104" customWidth="1"/>
    <col min="16159" max="16159" width="22.875" style="104" customWidth="1"/>
    <col min="16160" max="16160" width="18.625" style="104" customWidth="1"/>
    <col min="16161" max="16162" width="9" style="104"/>
    <col min="16163" max="16163" width="32.5" style="104" customWidth="1"/>
    <col min="16164" max="16384" width="9" style="104"/>
  </cols>
  <sheetData>
    <row r="1" spans="1:39" ht="39.950000000000003" customHeight="1" thickBot="1">
      <c r="A1" s="357" t="s">
        <v>75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</row>
    <row r="2" spans="1:39" ht="35.1" customHeight="1">
      <c r="A2" s="358"/>
      <c r="B2" s="361" t="s">
        <v>76</v>
      </c>
      <c r="C2" s="354" t="s">
        <v>77</v>
      </c>
      <c r="D2" s="364">
        <v>42457</v>
      </c>
      <c r="E2" s="365"/>
      <c r="F2" s="366"/>
      <c r="G2" s="354"/>
      <c r="H2" s="361" t="s">
        <v>76</v>
      </c>
      <c r="I2" s="354" t="s">
        <v>77</v>
      </c>
      <c r="J2" s="367">
        <f>SUM(D2)+1</f>
        <v>42458</v>
      </c>
      <c r="K2" s="368"/>
      <c r="L2" s="369"/>
      <c r="M2" s="354"/>
      <c r="N2" s="361" t="s">
        <v>76</v>
      </c>
      <c r="O2" s="354" t="s">
        <v>77</v>
      </c>
      <c r="P2" s="370">
        <f>J2+1</f>
        <v>42459</v>
      </c>
      <c r="Q2" s="371"/>
      <c r="R2" s="372"/>
      <c r="S2" s="354"/>
      <c r="T2" s="361" t="s">
        <v>78</v>
      </c>
      <c r="U2" s="354" t="s">
        <v>79</v>
      </c>
      <c r="V2" s="388">
        <f>P2+1</f>
        <v>42460</v>
      </c>
      <c r="W2" s="389"/>
      <c r="X2" s="390"/>
      <c r="Y2" s="354"/>
      <c r="Z2" s="361" t="s">
        <v>80</v>
      </c>
      <c r="AA2" s="354" t="s">
        <v>81</v>
      </c>
      <c r="AB2" s="391">
        <f>V2+1</f>
        <v>42461</v>
      </c>
      <c r="AC2" s="392"/>
      <c r="AD2" s="393"/>
      <c r="AE2" s="394"/>
      <c r="AF2" s="361" t="s">
        <v>80</v>
      </c>
      <c r="AG2" s="354" t="s">
        <v>81</v>
      </c>
      <c r="AH2" s="376">
        <f>AB2+1</f>
        <v>42462</v>
      </c>
      <c r="AI2" s="377"/>
      <c r="AJ2" s="378"/>
    </row>
    <row r="3" spans="1:39" ht="35.1" customHeight="1">
      <c r="A3" s="359"/>
      <c r="B3" s="362"/>
      <c r="C3" s="355"/>
      <c r="D3" s="105" t="s">
        <v>82</v>
      </c>
      <c r="E3" s="105"/>
      <c r="F3" s="106">
        <f>27+3</f>
        <v>30</v>
      </c>
      <c r="G3" s="355"/>
      <c r="H3" s="362"/>
      <c r="I3" s="355"/>
      <c r="J3" s="105" t="s">
        <v>82</v>
      </c>
      <c r="K3" s="105"/>
      <c r="L3" s="106">
        <f>27+3</f>
        <v>30</v>
      </c>
      <c r="M3" s="355"/>
      <c r="N3" s="362"/>
      <c r="O3" s="355"/>
      <c r="P3" s="105" t="s">
        <v>82</v>
      </c>
      <c r="Q3" s="105"/>
      <c r="R3" s="106">
        <f>27+3</f>
        <v>30</v>
      </c>
      <c r="S3" s="355"/>
      <c r="T3" s="362"/>
      <c r="U3" s="355"/>
      <c r="V3" s="105" t="s">
        <v>82</v>
      </c>
      <c r="W3" s="105"/>
      <c r="X3" s="106">
        <f>27+3</f>
        <v>30</v>
      </c>
      <c r="Y3" s="355"/>
      <c r="Z3" s="362"/>
      <c r="AA3" s="355"/>
      <c r="AB3" s="105" t="s">
        <v>82</v>
      </c>
      <c r="AC3" s="105"/>
      <c r="AD3" s="107">
        <f>27+3</f>
        <v>30</v>
      </c>
      <c r="AE3" s="395"/>
      <c r="AF3" s="362"/>
      <c r="AG3" s="355"/>
      <c r="AH3" s="105" t="s">
        <v>82</v>
      </c>
      <c r="AI3" s="105"/>
      <c r="AJ3" s="107">
        <v>30</v>
      </c>
    </row>
    <row r="4" spans="1:39" ht="35.1" customHeight="1">
      <c r="A4" s="360"/>
      <c r="B4" s="363"/>
      <c r="C4" s="356"/>
      <c r="D4" s="108" t="s">
        <v>83</v>
      </c>
      <c r="E4" s="108" t="s">
        <v>84</v>
      </c>
      <c r="F4" s="109" t="s">
        <v>85</v>
      </c>
      <c r="G4" s="356"/>
      <c r="H4" s="363"/>
      <c r="I4" s="356"/>
      <c r="J4" s="110" t="s">
        <v>83</v>
      </c>
      <c r="K4" s="110" t="s">
        <v>84</v>
      </c>
      <c r="L4" s="111" t="s">
        <v>85</v>
      </c>
      <c r="M4" s="356"/>
      <c r="N4" s="363"/>
      <c r="O4" s="356"/>
      <c r="P4" s="110" t="s">
        <v>83</v>
      </c>
      <c r="Q4" s="110" t="s">
        <v>84</v>
      </c>
      <c r="R4" s="111" t="s">
        <v>85</v>
      </c>
      <c r="S4" s="356"/>
      <c r="T4" s="363"/>
      <c r="U4" s="356"/>
      <c r="V4" s="110" t="s">
        <v>83</v>
      </c>
      <c r="W4" s="110" t="s">
        <v>84</v>
      </c>
      <c r="X4" s="111" t="s">
        <v>85</v>
      </c>
      <c r="Y4" s="356"/>
      <c r="Z4" s="363"/>
      <c r="AA4" s="356"/>
      <c r="AB4" s="110" t="s">
        <v>83</v>
      </c>
      <c r="AC4" s="110" t="s">
        <v>84</v>
      </c>
      <c r="AD4" s="112" t="s">
        <v>85</v>
      </c>
      <c r="AE4" s="396"/>
      <c r="AF4" s="363"/>
      <c r="AG4" s="356"/>
      <c r="AH4" s="110" t="s">
        <v>83</v>
      </c>
      <c r="AI4" s="110" t="s">
        <v>84</v>
      </c>
      <c r="AJ4" s="112" t="s">
        <v>85</v>
      </c>
    </row>
    <row r="5" spans="1:39" ht="35.1" customHeight="1">
      <c r="A5" s="379"/>
      <c r="B5" s="113"/>
      <c r="C5" s="113"/>
      <c r="D5" s="4"/>
      <c r="E5" s="4"/>
      <c r="F5" s="114">
        <f>$E5*$F$3/1000</f>
        <v>0</v>
      </c>
      <c r="G5" s="382"/>
      <c r="H5" s="113"/>
      <c r="I5" s="113"/>
      <c r="J5" s="4"/>
      <c r="K5" s="115"/>
      <c r="L5" s="114">
        <f>$K5*$L$3/1000</f>
        <v>0</v>
      </c>
      <c r="M5" s="382"/>
      <c r="N5" s="113"/>
      <c r="O5" s="113"/>
      <c r="P5" s="115"/>
      <c r="Q5" s="116"/>
      <c r="R5" s="114">
        <f>$Q5*$R$3/1000</f>
        <v>0</v>
      </c>
      <c r="S5" s="385"/>
      <c r="T5" s="113"/>
      <c r="U5" s="113"/>
      <c r="V5" s="4"/>
      <c r="W5" s="115"/>
      <c r="X5" s="114">
        <f>$W5*$X$3/1000</f>
        <v>0</v>
      </c>
      <c r="Y5" s="382">
        <f>'楊心菜單4_(幼)'!B11</f>
        <v>0</v>
      </c>
      <c r="Z5" s="113"/>
      <c r="AA5" s="113"/>
      <c r="AB5" s="399" t="s">
        <v>235</v>
      </c>
      <c r="AC5" s="400"/>
      <c r="AD5" s="401"/>
      <c r="AE5" s="373"/>
      <c r="AF5" s="113"/>
      <c r="AG5" s="113"/>
      <c r="AH5" s="118"/>
      <c r="AI5" s="115"/>
      <c r="AJ5" s="120">
        <f>$AI5*$AJ$3/1000</f>
        <v>0</v>
      </c>
    </row>
    <row r="6" spans="1:39" ht="35.1" customHeight="1">
      <c r="A6" s="380"/>
      <c r="B6" s="113"/>
      <c r="C6" s="113"/>
      <c r="D6" s="6"/>
      <c r="E6" s="6"/>
      <c r="F6" s="114">
        <f t="shared" ref="F6:F12" si="0">$E6*$F$3/1000</f>
        <v>0</v>
      </c>
      <c r="G6" s="383"/>
      <c r="H6" s="113"/>
      <c r="I6" s="113"/>
      <c r="J6" s="4"/>
      <c r="K6" s="115"/>
      <c r="L6" s="114">
        <f t="shared" ref="L6:L12" si="1">$K6*$L$3/1000</f>
        <v>0</v>
      </c>
      <c r="M6" s="383"/>
      <c r="N6" s="113"/>
      <c r="O6" s="113"/>
      <c r="P6" s="119"/>
      <c r="Q6" s="115"/>
      <c r="R6" s="114">
        <f t="shared" ref="R6:R23" si="2">$Q6*$R$3/1000</f>
        <v>0</v>
      </c>
      <c r="S6" s="386"/>
      <c r="T6" s="113"/>
      <c r="U6" s="113"/>
      <c r="V6" s="3"/>
      <c r="W6" s="115"/>
      <c r="X6" s="114">
        <f t="shared" ref="X6:X23" si="3">$W6*$X$3/1000</f>
        <v>0</v>
      </c>
      <c r="Y6" s="383"/>
      <c r="Z6" s="113"/>
      <c r="AA6" s="113"/>
      <c r="AB6" s="5" t="s">
        <v>228</v>
      </c>
      <c r="AC6" s="173">
        <v>1</v>
      </c>
      <c r="AD6" s="174">
        <f>27+1+1</f>
        <v>29</v>
      </c>
      <c r="AE6" s="374"/>
      <c r="AF6" s="113"/>
      <c r="AG6" s="113"/>
      <c r="AH6" s="5"/>
      <c r="AI6" s="115"/>
      <c r="AJ6" s="120">
        <f t="shared" ref="AJ6:AJ23" si="4">$AI6*$AJ$3/1000</f>
        <v>0</v>
      </c>
    </row>
    <row r="7" spans="1:39" ht="35.1" customHeight="1">
      <c r="A7" s="380"/>
      <c r="B7" s="113"/>
      <c r="C7" s="113"/>
      <c r="D7" s="4"/>
      <c r="E7" s="4"/>
      <c r="F7" s="114">
        <f t="shared" si="0"/>
        <v>0</v>
      </c>
      <c r="G7" s="383"/>
      <c r="H7" s="113"/>
      <c r="I7" s="113"/>
      <c r="J7" s="5"/>
      <c r="K7" s="115"/>
      <c r="L7" s="114">
        <f t="shared" si="1"/>
        <v>0</v>
      </c>
      <c r="M7" s="383"/>
      <c r="N7" s="113"/>
      <c r="O7" s="113"/>
      <c r="P7" s="119"/>
      <c r="Q7" s="115"/>
      <c r="R7" s="114">
        <f t="shared" si="2"/>
        <v>0</v>
      </c>
      <c r="S7" s="386"/>
      <c r="T7" s="113"/>
      <c r="U7" s="113"/>
      <c r="V7" s="115"/>
      <c r="W7" s="115"/>
      <c r="X7" s="114">
        <f t="shared" si="3"/>
        <v>0</v>
      </c>
      <c r="Y7" s="383"/>
      <c r="Z7" s="113"/>
      <c r="AA7" s="113" t="s">
        <v>243</v>
      </c>
      <c r="AB7" s="115" t="s">
        <v>229</v>
      </c>
      <c r="AC7" s="173">
        <v>1</v>
      </c>
      <c r="AD7" s="206">
        <f t="shared" ref="AD7:AD10" si="5">27+1+1</f>
        <v>29</v>
      </c>
      <c r="AE7" s="374"/>
      <c r="AF7" s="113"/>
      <c r="AG7" s="113"/>
      <c r="AH7" s="115"/>
      <c r="AI7" s="115"/>
      <c r="AJ7" s="120">
        <f t="shared" si="4"/>
        <v>0</v>
      </c>
      <c r="AK7" s="122"/>
      <c r="AL7" s="123"/>
      <c r="AM7" s="123"/>
    </row>
    <row r="8" spans="1:39" ht="35.1" customHeight="1">
      <c r="A8" s="380"/>
      <c r="B8" s="113"/>
      <c r="C8" s="113"/>
      <c r="D8" s="4"/>
      <c r="E8" s="4"/>
      <c r="F8" s="114">
        <f t="shared" si="0"/>
        <v>0</v>
      </c>
      <c r="G8" s="383"/>
      <c r="H8" s="113"/>
      <c r="I8" s="113"/>
      <c r="J8" s="4"/>
      <c r="K8" s="115"/>
      <c r="L8" s="114">
        <f t="shared" si="1"/>
        <v>0</v>
      </c>
      <c r="M8" s="383"/>
      <c r="N8" s="113"/>
      <c r="O8" s="113"/>
      <c r="P8" s="124"/>
      <c r="Q8" s="115"/>
      <c r="R8" s="114">
        <f t="shared" si="2"/>
        <v>0</v>
      </c>
      <c r="S8" s="386"/>
      <c r="T8" s="113"/>
      <c r="U8" s="113"/>
      <c r="V8" s="115"/>
      <c r="W8" s="115"/>
      <c r="X8" s="114">
        <f t="shared" si="3"/>
        <v>0</v>
      </c>
      <c r="Y8" s="383"/>
      <c r="Z8" s="113"/>
      <c r="AA8" s="113" t="s">
        <v>243</v>
      </c>
      <c r="AB8" s="116" t="s">
        <v>230</v>
      </c>
      <c r="AC8" s="173">
        <v>1</v>
      </c>
      <c r="AD8" s="206">
        <f t="shared" si="5"/>
        <v>29</v>
      </c>
      <c r="AE8" s="374"/>
      <c r="AF8" s="113"/>
      <c r="AG8" s="113"/>
      <c r="AH8" s="116"/>
      <c r="AI8" s="115"/>
      <c r="AJ8" s="120">
        <f t="shared" si="4"/>
        <v>0</v>
      </c>
      <c r="AK8" s="122"/>
      <c r="AL8" s="123"/>
      <c r="AM8" s="123"/>
    </row>
    <row r="9" spans="1:39" ht="35.1" customHeight="1">
      <c r="A9" s="380"/>
      <c r="B9" s="113"/>
      <c r="C9" s="113"/>
      <c r="D9" s="115"/>
      <c r="E9" s="115"/>
      <c r="F9" s="114">
        <f t="shared" si="0"/>
        <v>0</v>
      </c>
      <c r="G9" s="383"/>
      <c r="H9" s="113"/>
      <c r="I9" s="113"/>
      <c r="J9" s="115"/>
      <c r="K9" s="115"/>
      <c r="L9" s="114">
        <f t="shared" si="1"/>
        <v>0</v>
      </c>
      <c r="M9" s="383"/>
      <c r="N9" s="113"/>
      <c r="O9" s="113"/>
      <c r="P9" s="124"/>
      <c r="Q9" s="115"/>
      <c r="R9" s="114">
        <f t="shared" si="2"/>
        <v>0</v>
      </c>
      <c r="S9" s="386"/>
      <c r="T9" s="113"/>
      <c r="U9" s="113"/>
      <c r="V9" s="115"/>
      <c r="W9" s="115"/>
      <c r="X9" s="114">
        <f t="shared" si="3"/>
        <v>0</v>
      </c>
      <c r="Y9" s="383"/>
      <c r="Z9" s="113"/>
      <c r="AA9" s="113" t="s">
        <v>243</v>
      </c>
      <c r="AB9" s="125" t="s">
        <v>231</v>
      </c>
      <c r="AC9" s="115">
        <v>1</v>
      </c>
      <c r="AD9" s="206">
        <f t="shared" si="5"/>
        <v>29</v>
      </c>
      <c r="AE9" s="374"/>
      <c r="AF9" s="113"/>
      <c r="AG9" s="113"/>
      <c r="AH9" s="125"/>
      <c r="AI9" s="115"/>
      <c r="AJ9" s="120">
        <f t="shared" si="4"/>
        <v>0</v>
      </c>
      <c r="AK9" s="122"/>
      <c r="AL9" s="123"/>
      <c r="AM9" s="123"/>
    </row>
    <row r="10" spans="1:39" ht="35.1" customHeight="1">
      <c r="A10" s="380"/>
      <c r="B10" s="113"/>
      <c r="C10" s="113"/>
      <c r="D10" s="126"/>
      <c r="E10" s="126"/>
      <c r="F10" s="114">
        <f t="shared" si="0"/>
        <v>0</v>
      </c>
      <c r="G10" s="383"/>
      <c r="H10" s="113"/>
      <c r="I10" s="113"/>
      <c r="J10" s="115"/>
      <c r="K10" s="126"/>
      <c r="L10" s="114">
        <f t="shared" si="1"/>
        <v>0</v>
      </c>
      <c r="M10" s="383"/>
      <c r="N10" s="113"/>
      <c r="O10" s="113"/>
      <c r="P10" s="124"/>
      <c r="Q10" s="126"/>
      <c r="R10" s="114">
        <f t="shared" si="2"/>
        <v>0</v>
      </c>
      <c r="S10" s="386"/>
      <c r="T10" s="113"/>
      <c r="U10" s="113"/>
      <c r="V10" s="126"/>
      <c r="W10" s="126"/>
      <c r="X10" s="114">
        <f t="shared" si="3"/>
        <v>0</v>
      </c>
      <c r="Y10" s="383"/>
      <c r="Z10" s="113"/>
      <c r="AA10" s="113" t="s">
        <v>243</v>
      </c>
      <c r="AB10" s="125" t="s">
        <v>232</v>
      </c>
      <c r="AC10" s="126">
        <v>1</v>
      </c>
      <c r="AD10" s="206">
        <f t="shared" si="5"/>
        <v>29</v>
      </c>
      <c r="AE10" s="374"/>
      <c r="AF10" s="113"/>
      <c r="AG10" s="113"/>
      <c r="AH10" s="127"/>
      <c r="AI10" s="126"/>
      <c r="AJ10" s="120">
        <f t="shared" si="4"/>
        <v>0</v>
      </c>
      <c r="AK10" s="122"/>
      <c r="AL10" s="123"/>
      <c r="AM10" s="123"/>
    </row>
    <row r="11" spans="1:39" ht="35.1" customHeight="1">
      <c r="A11" s="380"/>
      <c r="B11" s="113"/>
      <c r="C11" s="113"/>
      <c r="D11" s="115"/>
      <c r="E11" s="115"/>
      <c r="F11" s="114">
        <f t="shared" si="0"/>
        <v>0</v>
      </c>
      <c r="G11" s="383"/>
      <c r="H11" s="113"/>
      <c r="I11" s="113"/>
      <c r="J11" s="115"/>
      <c r="K11" s="115"/>
      <c r="L11" s="114">
        <f t="shared" si="1"/>
        <v>0</v>
      </c>
      <c r="M11" s="383"/>
      <c r="N11" s="113"/>
      <c r="O11" s="113"/>
      <c r="P11" s="128"/>
      <c r="Q11" s="115"/>
      <c r="R11" s="114">
        <f t="shared" si="2"/>
        <v>0</v>
      </c>
      <c r="S11" s="386"/>
      <c r="T11" s="113"/>
      <c r="U11" s="113"/>
      <c r="V11" s="115"/>
      <c r="W11" s="115"/>
      <c r="X11" s="114">
        <f t="shared" si="3"/>
        <v>0</v>
      </c>
      <c r="Y11" s="383"/>
      <c r="Z11" s="113"/>
      <c r="AA11" s="113"/>
      <c r="AB11" s="129"/>
      <c r="AC11" s="115"/>
      <c r="AD11" s="120">
        <f t="shared" ref="AD11:AD23" si="6">$AC11*$AD$3/1000</f>
        <v>0</v>
      </c>
      <c r="AE11" s="374"/>
      <c r="AF11" s="113"/>
      <c r="AG11" s="113"/>
      <c r="AH11" s="129"/>
      <c r="AI11" s="115"/>
      <c r="AJ11" s="120">
        <f t="shared" si="4"/>
        <v>0</v>
      </c>
      <c r="AK11" s="122"/>
      <c r="AL11" s="123"/>
      <c r="AM11" s="123"/>
    </row>
    <row r="12" spans="1:39" ht="35.1" customHeight="1">
      <c r="A12" s="380"/>
      <c r="B12" s="113"/>
      <c r="C12" s="113"/>
      <c r="D12" s="115"/>
      <c r="E12" s="115"/>
      <c r="F12" s="114">
        <f t="shared" si="0"/>
        <v>0</v>
      </c>
      <c r="G12" s="383"/>
      <c r="H12" s="113"/>
      <c r="I12" s="113"/>
      <c r="J12" s="115"/>
      <c r="K12" s="115"/>
      <c r="L12" s="114">
        <f t="shared" si="1"/>
        <v>0</v>
      </c>
      <c r="M12" s="383"/>
      <c r="N12" s="113"/>
      <c r="O12" s="113"/>
      <c r="P12" s="124"/>
      <c r="Q12" s="115"/>
      <c r="R12" s="114">
        <f t="shared" si="2"/>
        <v>0</v>
      </c>
      <c r="S12" s="386"/>
      <c r="T12" s="113"/>
      <c r="U12" s="113"/>
      <c r="V12" s="125"/>
      <c r="W12" s="115"/>
      <c r="X12" s="114">
        <f t="shared" si="3"/>
        <v>0</v>
      </c>
      <c r="Y12" s="383"/>
      <c r="Z12" s="113"/>
      <c r="AA12" s="113"/>
      <c r="AB12" s="129" t="s">
        <v>233</v>
      </c>
      <c r="AC12" s="115"/>
      <c r="AD12" s="206">
        <f>27+1+1</f>
        <v>29</v>
      </c>
      <c r="AE12" s="374"/>
      <c r="AF12" s="113"/>
      <c r="AG12" s="113"/>
      <c r="AH12" s="129"/>
      <c r="AI12" s="115"/>
      <c r="AJ12" s="120">
        <f t="shared" si="4"/>
        <v>0</v>
      </c>
      <c r="AK12" s="122"/>
      <c r="AL12" s="123"/>
      <c r="AM12" s="123"/>
    </row>
    <row r="13" spans="1:39" ht="35.1" customHeight="1">
      <c r="A13" s="380"/>
      <c r="B13" s="113"/>
      <c r="C13" s="113"/>
      <c r="D13" s="115"/>
      <c r="E13" s="115"/>
      <c r="F13" s="114">
        <f>$E13*$F$3/1000</f>
        <v>0</v>
      </c>
      <c r="G13" s="383"/>
      <c r="H13" s="113"/>
      <c r="I13" s="113"/>
      <c r="J13" s="115"/>
      <c r="K13" s="115"/>
      <c r="L13" s="114"/>
      <c r="M13" s="383"/>
      <c r="N13" s="113"/>
      <c r="O13" s="113"/>
      <c r="P13" s="124"/>
      <c r="Q13" s="115"/>
      <c r="R13" s="114">
        <f t="shared" si="2"/>
        <v>0</v>
      </c>
      <c r="S13" s="386"/>
      <c r="T13" s="113"/>
      <c r="U13" s="113"/>
      <c r="V13" s="3"/>
      <c r="W13" s="115"/>
      <c r="X13" s="114">
        <f t="shared" si="3"/>
        <v>0</v>
      </c>
      <c r="Y13" s="383"/>
      <c r="Z13" s="113"/>
      <c r="AA13" s="113"/>
      <c r="AB13" s="116"/>
      <c r="AC13" s="115"/>
      <c r="AD13" s="120">
        <f t="shared" si="6"/>
        <v>0</v>
      </c>
      <c r="AE13" s="374"/>
      <c r="AF13" s="113"/>
      <c r="AG13" s="113"/>
      <c r="AH13" s="116"/>
      <c r="AI13" s="115"/>
      <c r="AJ13" s="120">
        <f t="shared" si="4"/>
        <v>0</v>
      </c>
      <c r="AK13" s="130"/>
      <c r="AL13" s="123"/>
      <c r="AM13" s="123"/>
    </row>
    <row r="14" spans="1:39" ht="35.1" customHeight="1" thickBot="1">
      <c r="A14" s="381"/>
      <c r="B14" s="131"/>
      <c r="C14" s="131"/>
      <c r="D14" s="132"/>
      <c r="E14" s="133"/>
      <c r="F14" s="134"/>
      <c r="G14" s="384"/>
      <c r="H14" s="131"/>
      <c r="I14" s="131"/>
      <c r="J14" s="132"/>
      <c r="K14" s="133">
        <f>SUM(K5:K13)</f>
        <v>0</v>
      </c>
      <c r="L14" s="134"/>
      <c r="M14" s="384"/>
      <c r="N14" s="131"/>
      <c r="O14" s="131"/>
      <c r="P14" s="132"/>
      <c r="Q14" s="133">
        <f>SUM(Q5:Q13)</f>
        <v>0</v>
      </c>
      <c r="R14" s="134">
        <f t="shared" si="2"/>
        <v>0</v>
      </c>
      <c r="S14" s="387"/>
      <c r="T14" s="131"/>
      <c r="U14" s="131"/>
      <c r="V14" s="135"/>
      <c r="W14" s="133">
        <f>SUM(W5:W13)</f>
        <v>0</v>
      </c>
      <c r="X14" s="134">
        <f t="shared" si="3"/>
        <v>0</v>
      </c>
      <c r="Y14" s="384"/>
      <c r="Z14" s="131"/>
      <c r="AA14" s="131"/>
      <c r="AB14" s="136"/>
      <c r="AC14" s="133">
        <f>SUM(AC5:AC13)</f>
        <v>5</v>
      </c>
      <c r="AD14" s="137">
        <f t="shared" si="6"/>
        <v>0.15</v>
      </c>
      <c r="AE14" s="375"/>
      <c r="AF14" s="131"/>
      <c r="AG14" s="131"/>
      <c r="AH14" s="136"/>
      <c r="AI14" s="133">
        <f>SUM(AI5:AI13)</f>
        <v>0</v>
      </c>
      <c r="AJ14" s="137">
        <f t="shared" si="4"/>
        <v>0</v>
      </c>
      <c r="AK14" s="130"/>
      <c r="AL14" s="123"/>
      <c r="AM14" s="123"/>
    </row>
    <row r="15" spans="1:39" ht="35.1" customHeight="1">
      <c r="A15" s="397"/>
      <c r="B15" s="138"/>
      <c r="C15" s="138"/>
      <c r="D15" s="129"/>
      <c r="E15" s="115"/>
      <c r="F15" s="114">
        <f>$E15*$F$3/1000</f>
        <v>0</v>
      </c>
      <c r="G15" s="398"/>
      <c r="H15" s="138"/>
      <c r="I15" s="138"/>
      <c r="J15" s="140"/>
      <c r="K15" s="140"/>
      <c r="L15" s="163">
        <f>$K15*$L$3/1000</f>
        <v>0</v>
      </c>
      <c r="M15" s="398"/>
      <c r="N15" s="138"/>
      <c r="O15" s="138"/>
      <c r="P15" s="141"/>
      <c r="Q15" s="140"/>
      <c r="R15" s="163">
        <f t="shared" si="2"/>
        <v>0</v>
      </c>
      <c r="S15" s="398"/>
      <c r="T15" s="113"/>
      <c r="U15" s="113"/>
      <c r="V15" s="142"/>
      <c r="W15" s="143"/>
      <c r="X15" s="163">
        <f t="shared" si="3"/>
        <v>0</v>
      </c>
      <c r="Y15" s="382" t="s">
        <v>236</v>
      </c>
      <c r="Z15" s="113"/>
      <c r="AA15" s="113" t="s">
        <v>243</v>
      </c>
      <c r="AB15" s="207" t="s">
        <v>234</v>
      </c>
      <c r="AC15" s="143"/>
      <c r="AD15" s="208">
        <f>4+1</f>
        <v>5</v>
      </c>
      <c r="AE15" s="373"/>
      <c r="AF15" s="113"/>
      <c r="AG15" s="113"/>
      <c r="AH15" s="145"/>
      <c r="AI15" s="140"/>
      <c r="AJ15" s="164">
        <f t="shared" si="4"/>
        <v>0</v>
      </c>
      <c r="AK15" s="146"/>
      <c r="AL15" s="123"/>
      <c r="AM15" s="123"/>
    </row>
    <row r="16" spans="1:39" ht="35.1" customHeight="1">
      <c r="A16" s="380"/>
      <c r="B16" s="138"/>
      <c r="C16" s="113"/>
      <c r="D16" s="115"/>
      <c r="E16" s="115"/>
      <c r="F16" s="114">
        <f>$E16*$F$3/1000</f>
        <v>0</v>
      </c>
      <c r="G16" s="383"/>
      <c r="H16" s="138"/>
      <c r="I16" s="113"/>
      <c r="J16" s="5"/>
      <c r="K16" s="6"/>
      <c r="L16" s="114">
        <f>$K16*$L$3/1000</f>
        <v>0</v>
      </c>
      <c r="M16" s="383"/>
      <c r="N16" s="113"/>
      <c r="O16" s="113"/>
      <c r="P16" s="115"/>
      <c r="Q16" s="6"/>
      <c r="R16" s="114">
        <f t="shared" si="2"/>
        <v>0</v>
      </c>
      <c r="S16" s="383"/>
      <c r="T16" s="113"/>
      <c r="U16" s="113"/>
      <c r="V16" s="148"/>
      <c r="W16" s="149"/>
      <c r="X16" s="114">
        <f t="shared" si="3"/>
        <v>0</v>
      </c>
      <c r="Y16" s="383"/>
      <c r="Z16" s="113"/>
      <c r="AA16" s="113"/>
      <c r="AB16" s="150" t="s">
        <v>227</v>
      </c>
      <c r="AC16" s="149"/>
      <c r="AD16" s="174">
        <f>4+1</f>
        <v>5</v>
      </c>
      <c r="AE16" s="374"/>
      <c r="AF16" s="113"/>
      <c r="AG16" s="113"/>
      <c r="AH16" s="151"/>
      <c r="AI16" s="6"/>
      <c r="AJ16" s="120">
        <f t="shared" si="4"/>
        <v>0</v>
      </c>
      <c r="AK16" s="146"/>
      <c r="AL16" s="123"/>
      <c r="AM16" s="123"/>
    </row>
    <row r="17" spans="1:39" ht="35.1" customHeight="1">
      <c r="A17" s="380"/>
      <c r="B17" s="138"/>
      <c r="C17" s="113"/>
      <c r="D17" s="115"/>
      <c r="E17" s="115"/>
      <c r="F17" s="114">
        <f t="shared" ref="F17:F23" si="7">$E17*$F$3/1000</f>
        <v>0</v>
      </c>
      <c r="G17" s="383"/>
      <c r="H17" s="138"/>
      <c r="I17" s="113"/>
      <c r="J17" s="152"/>
      <c r="K17" s="4"/>
      <c r="L17" s="114">
        <f t="shared" ref="L17:L23" si="8">$K17*$L$3/1000</f>
        <v>0</v>
      </c>
      <c r="M17" s="383"/>
      <c r="N17" s="113"/>
      <c r="O17" s="113"/>
      <c r="P17" s="115"/>
      <c r="Q17" s="4"/>
      <c r="R17" s="114">
        <f t="shared" si="2"/>
        <v>0</v>
      </c>
      <c r="S17" s="383"/>
      <c r="T17" s="113"/>
      <c r="U17" s="113"/>
      <c r="V17" s="148"/>
      <c r="W17" s="148"/>
      <c r="X17" s="114">
        <f t="shared" si="3"/>
        <v>0</v>
      </c>
      <c r="Y17" s="383"/>
      <c r="Z17" s="113"/>
      <c r="AA17" s="113"/>
      <c r="AB17" s="153" t="s">
        <v>238</v>
      </c>
      <c r="AC17" s="71"/>
      <c r="AD17" s="120" t="s">
        <v>239</v>
      </c>
      <c r="AE17" s="374"/>
      <c r="AF17" s="113"/>
      <c r="AG17" s="113"/>
      <c r="AH17" s="3"/>
      <c r="AI17" s="4"/>
      <c r="AJ17" s="120">
        <f t="shared" si="4"/>
        <v>0</v>
      </c>
      <c r="AK17" s="123"/>
      <c r="AL17" s="123"/>
      <c r="AM17" s="123"/>
    </row>
    <row r="18" spans="1:39" ht="35.1" customHeight="1">
      <c r="A18" s="380"/>
      <c r="B18" s="138"/>
      <c r="C18" s="113"/>
      <c r="D18" s="115"/>
      <c r="E18" s="115"/>
      <c r="F18" s="114">
        <f t="shared" si="7"/>
        <v>0</v>
      </c>
      <c r="G18" s="383"/>
      <c r="H18" s="138"/>
      <c r="I18" s="113"/>
      <c r="J18" s="162"/>
      <c r="K18" s="4"/>
      <c r="L18" s="114">
        <f t="shared" si="8"/>
        <v>0</v>
      </c>
      <c r="M18" s="383"/>
      <c r="N18" s="113"/>
      <c r="O18" s="113"/>
      <c r="P18" s="124"/>
      <c r="Q18" s="4"/>
      <c r="R18" s="114">
        <f t="shared" si="2"/>
        <v>0</v>
      </c>
      <c r="S18" s="383"/>
      <c r="T18" s="113"/>
      <c r="U18" s="113"/>
      <c r="V18" s="148"/>
      <c r="W18" s="148"/>
      <c r="X18" s="114">
        <f t="shared" si="3"/>
        <v>0</v>
      </c>
      <c r="Y18" s="383"/>
      <c r="Z18" s="113"/>
      <c r="AA18" s="113"/>
      <c r="AB18" s="148"/>
      <c r="AC18" s="148"/>
      <c r="AD18" s="120">
        <f t="shared" si="6"/>
        <v>0</v>
      </c>
      <c r="AE18" s="374"/>
      <c r="AF18" s="113"/>
      <c r="AG18" s="113"/>
      <c r="AH18" s="4"/>
      <c r="AI18" s="4"/>
      <c r="AJ18" s="120">
        <f t="shared" si="4"/>
        <v>0</v>
      </c>
      <c r="AK18" s="123"/>
      <c r="AL18" s="123"/>
      <c r="AM18" s="123"/>
    </row>
    <row r="19" spans="1:39" ht="35.1" customHeight="1">
      <c r="A19" s="380"/>
      <c r="B19" s="138"/>
      <c r="C19" s="113"/>
      <c r="D19" s="115"/>
      <c r="E19" s="115"/>
      <c r="F19" s="114">
        <f t="shared" si="7"/>
        <v>0</v>
      </c>
      <c r="G19" s="383"/>
      <c r="H19" s="113"/>
      <c r="I19" s="113"/>
      <c r="J19" s="115"/>
      <c r="K19" s="4"/>
      <c r="L19" s="114">
        <f t="shared" si="8"/>
        <v>0</v>
      </c>
      <c r="M19" s="383"/>
      <c r="N19" s="113"/>
      <c r="O19" s="113"/>
      <c r="P19" s="115"/>
      <c r="Q19" s="4"/>
      <c r="R19" s="114">
        <f t="shared" si="2"/>
        <v>0</v>
      </c>
      <c r="S19" s="383"/>
      <c r="T19" s="113"/>
      <c r="U19" s="113"/>
      <c r="V19" s="148"/>
      <c r="W19" s="148"/>
      <c r="X19" s="114">
        <f t="shared" si="3"/>
        <v>0</v>
      </c>
      <c r="Y19" s="383"/>
      <c r="Z19" s="113"/>
      <c r="AA19" s="113"/>
      <c r="AB19" s="209" t="s">
        <v>237</v>
      </c>
      <c r="AC19" s="148"/>
      <c r="AD19" s="120">
        <f t="shared" si="6"/>
        <v>0</v>
      </c>
      <c r="AE19" s="374"/>
      <c r="AF19" s="113"/>
      <c r="AG19" s="113"/>
      <c r="AH19" s="4"/>
      <c r="AI19" s="4"/>
      <c r="AJ19" s="120">
        <f t="shared" si="4"/>
        <v>0</v>
      </c>
      <c r="AK19" s="123"/>
      <c r="AL19" s="123"/>
      <c r="AM19" s="123"/>
    </row>
    <row r="20" spans="1:39" ht="35.1" customHeight="1">
      <c r="A20" s="380"/>
      <c r="B20" s="113"/>
      <c r="C20" s="113"/>
      <c r="D20" s="115"/>
      <c r="E20" s="115"/>
      <c r="F20" s="114">
        <f t="shared" si="7"/>
        <v>0</v>
      </c>
      <c r="G20" s="383"/>
      <c r="H20" s="113"/>
      <c r="I20" s="113"/>
      <c r="J20" s="115"/>
      <c r="K20" s="115"/>
      <c r="L20" s="114">
        <f t="shared" si="8"/>
        <v>0</v>
      </c>
      <c r="M20" s="383"/>
      <c r="N20" s="113"/>
      <c r="O20" s="113"/>
      <c r="P20" s="115"/>
      <c r="Q20" s="115"/>
      <c r="R20" s="114">
        <f t="shared" si="2"/>
        <v>0</v>
      </c>
      <c r="S20" s="383"/>
      <c r="T20" s="113"/>
      <c r="U20" s="113"/>
      <c r="V20" s="154"/>
      <c r="W20" s="124"/>
      <c r="X20" s="114">
        <f t="shared" si="3"/>
        <v>0</v>
      </c>
      <c r="Y20" s="383"/>
      <c r="Z20" s="113"/>
      <c r="AA20" s="113"/>
      <c r="AB20" s="155"/>
      <c r="AC20" s="124"/>
      <c r="AD20" s="120">
        <f t="shared" si="6"/>
        <v>0</v>
      </c>
      <c r="AE20" s="374"/>
      <c r="AF20" s="113"/>
      <c r="AG20" s="113"/>
      <c r="AH20" s="115"/>
      <c r="AI20" s="115"/>
      <c r="AJ20" s="120">
        <f t="shared" si="4"/>
        <v>0</v>
      </c>
      <c r="AK20" s="66"/>
      <c r="AL20" s="123"/>
      <c r="AM20" s="123"/>
    </row>
    <row r="21" spans="1:39" ht="35.1" customHeight="1">
      <c r="A21" s="380"/>
      <c r="B21" s="113"/>
      <c r="C21" s="113"/>
      <c r="D21" s="115"/>
      <c r="E21" s="115"/>
      <c r="F21" s="114">
        <f t="shared" si="7"/>
        <v>0</v>
      </c>
      <c r="G21" s="383"/>
      <c r="H21" s="113"/>
      <c r="I21" s="113"/>
      <c r="J21" s="115"/>
      <c r="K21" s="115"/>
      <c r="L21" s="114">
        <f t="shared" si="8"/>
        <v>0</v>
      </c>
      <c r="M21" s="383"/>
      <c r="N21" s="113"/>
      <c r="O21" s="113"/>
      <c r="P21" s="115"/>
      <c r="Q21" s="115"/>
      <c r="R21" s="114">
        <f t="shared" si="2"/>
        <v>0</v>
      </c>
      <c r="S21" s="383"/>
      <c r="T21" s="113"/>
      <c r="U21" s="113"/>
      <c r="V21" s="156"/>
      <c r="W21" s="124"/>
      <c r="X21" s="114">
        <f t="shared" si="3"/>
        <v>0</v>
      </c>
      <c r="Y21" s="383"/>
      <c r="Z21" s="113"/>
      <c r="AA21" s="113"/>
      <c r="AB21" s="126"/>
      <c r="AC21" s="115"/>
      <c r="AD21" s="120">
        <f t="shared" si="6"/>
        <v>0</v>
      </c>
      <c r="AE21" s="374"/>
      <c r="AF21" s="113"/>
      <c r="AG21" s="113"/>
      <c r="AH21" s="126"/>
      <c r="AI21" s="115"/>
      <c r="AJ21" s="120">
        <f t="shared" si="4"/>
        <v>0</v>
      </c>
      <c r="AK21" s="66"/>
      <c r="AL21" s="123"/>
      <c r="AM21" s="123"/>
    </row>
    <row r="22" spans="1:39" ht="35.1" customHeight="1">
      <c r="A22" s="380"/>
      <c r="B22" s="113"/>
      <c r="C22" s="113"/>
      <c r="D22" s="115"/>
      <c r="E22" s="115"/>
      <c r="F22" s="114">
        <f t="shared" si="7"/>
        <v>0</v>
      </c>
      <c r="G22" s="383"/>
      <c r="H22" s="113"/>
      <c r="I22" s="113"/>
      <c r="J22" s="126"/>
      <c r="K22" s="115"/>
      <c r="L22" s="114">
        <f t="shared" si="8"/>
        <v>0</v>
      </c>
      <c r="M22" s="383"/>
      <c r="N22" s="113"/>
      <c r="O22" s="113"/>
      <c r="P22" s="115"/>
      <c r="Q22" s="115"/>
      <c r="R22" s="114">
        <f t="shared" si="2"/>
        <v>0</v>
      </c>
      <c r="S22" s="383"/>
      <c r="T22" s="113"/>
      <c r="U22" s="113"/>
      <c r="V22" s="126"/>
      <c r="W22" s="115"/>
      <c r="X22" s="114">
        <f t="shared" si="3"/>
        <v>0</v>
      </c>
      <c r="Y22" s="383"/>
      <c r="Z22" s="113"/>
      <c r="AA22" s="113"/>
      <c r="AB22" s="115"/>
      <c r="AC22" s="115"/>
      <c r="AD22" s="120">
        <f t="shared" si="6"/>
        <v>0</v>
      </c>
      <c r="AE22" s="374"/>
      <c r="AF22" s="113"/>
      <c r="AG22" s="113"/>
      <c r="AH22" s="115"/>
      <c r="AI22" s="115"/>
      <c r="AJ22" s="120">
        <f t="shared" si="4"/>
        <v>0</v>
      </c>
      <c r="AK22" s="66"/>
      <c r="AL22" s="123"/>
      <c r="AM22" s="123"/>
    </row>
    <row r="23" spans="1:39" ht="35.1" customHeight="1">
      <c r="A23" s="380"/>
      <c r="B23" s="113"/>
      <c r="C23" s="113"/>
      <c r="D23" s="115"/>
      <c r="E23" s="115"/>
      <c r="F23" s="114">
        <f t="shared" si="7"/>
        <v>0</v>
      </c>
      <c r="G23" s="383"/>
      <c r="H23" s="113"/>
      <c r="I23" s="113"/>
      <c r="J23" s="115"/>
      <c r="K23" s="115"/>
      <c r="L23" s="114">
        <f t="shared" si="8"/>
        <v>0</v>
      </c>
      <c r="M23" s="383"/>
      <c r="N23" s="113"/>
      <c r="O23" s="113"/>
      <c r="P23" s="115"/>
      <c r="Q23" s="115"/>
      <c r="R23" s="114">
        <f t="shared" si="2"/>
        <v>0</v>
      </c>
      <c r="S23" s="383"/>
      <c r="T23" s="113"/>
      <c r="U23" s="113"/>
      <c r="V23" s="126"/>
      <c r="W23" s="115"/>
      <c r="X23" s="114">
        <f t="shared" si="3"/>
        <v>0</v>
      </c>
      <c r="Y23" s="383"/>
      <c r="Z23" s="113"/>
      <c r="AA23" s="113"/>
      <c r="AB23" s="115"/>
      <c r="AC23" s="115"/>
      <c r="AD23" s="120">
        <f t="shared" si="6"/>
        <v>0</v>
      </c>
      <c r="AE23" s="374"/>
      <c r="AF23" s="113"/>
      <c r="AG23" s="113"/>
      <c r="AH23" s="115"/>
      <c r="AI23" s="115"/>
      <c r="AJ23" s="120">
        <f t="shared" si="4"/>
        <v>0</v>
      </c>
      <c r="AK23" s="66"/>
      <c r="AL23" s="123"/>
      <c r="AM23" s="123"/>
    </row>
    <row r="24" spans="1:39" ht="35.1" customHeight="1" thickBot="1">
      <c r="A24" s="381"/>
      <c r="B24" s="131"/>
      <c r="C24" s="131"/>
      <c r="D24" s="132"/>
      <c r="E24" s="133">
        <f>SUM(E15:E23)</f>
        <v>0</v>
      </c>
      <c r="F24" s="134"/>
      <c r="G24" s="384"/>
      <c r="H24" s="131"/>
      <c r="I24" s="131"/>
      <c r="J24" s="132"/>
      <c r="K24" s="133">
        <f>SUM(K15:K23)</f>
        <v>0</v>
      </c>
      <c r="L24" s="134"/>
      <c r="M24" s="384"/>
      <c r="N24" s="131"/>
      <c r="O24" s="131"/>
      <c r="P24" s="132"/>
      <c r="Q24" s="133">
        <f>SUM(Q15:Q23)</f>
        <v>0</v>
      </c>
      <c r="R24" s="134"/>
      <c r="S24" s="384"/>
      <c r="T24" s="131"/>
      <c r="U24" s="131"/>
      <c r="V24" s="157"/>
      <c r="W24" s="133">
        <f>SUM(W15:W23)</f>
        <v>0</v>
      </c>
      <c r="X24" s="134"/>
      <c r="Y24" s="384"/>
      <c r="Z24" s="131"/>
      <c r="AA24" s="131"/>
      <c r="AB24" s="132"/>
      <c r="AC24" s="133">
        <f>SUM(AC15:AC23)</f>
        <v>0</v>
      </c>
      <c r="AD24" s="137"/>
      <c r="AE24" s="375"/>
      <c r="AF24" s="131"/>
      <c r="AG24" s="131"/>
      <c r="AH24" s="132"/>
      <c r="AI24" s="133">
        <f>SUM(AI15:AI23)</f>
        <v>0</v>
      </c>
      <c r="AJ24" s="137"/>
      <c r="AK24" s="67"/>
      <c r="AL24" s="123"/>
      <c r="AM24" s="123"/>
    </row>
    <row r="25" spans="1:39" ht="35.1" customHeight="1" thickBot="1">
      <c r="A25" s="165"/>
      <c r="B25" s="166"/>
      <c r="C25" s="166"/>
      <c r="D25" s="167" t="s">
        <v>86</v>
      </c>
      <c r="E25" s="167"/>
      <c r="F25" s="167"/>
      <c r="G25" s="167"/>
      <c r="H25" s="167"/>
      <c r="I25" s="167"/>
      <c r="J25" s="167"/>
      <c r="K25" s="167"/>
      <c r="L25" s="168" t="s">
        <v>87</v>
      </c>
      <c r="M25" s="169"/>
      <c r="N25" s="169"/>
      <c r="O25" s="169"/>
      <c r="P25" s="167"/>
      <c r="Q25" s="167"/>
      <c r="R25" s="167"/>
      <c r="S25" s="167" t="s">
        <v>88</v>
      </c>
      <c r="T25" s="167"/>
      <c r="U25" s="167"/>
      <c r="V25" s="167"/>
      <c r="W25" s="167"/>
      <c r="X25" s="167"/>
      <c r="Y25" s="167" t="s">
        <v>89</v>
      </c>
      <c r="Z25" s="167"/>
      <c r="AA25" s="167"/>
      <c r="AB25" s="167"/>
      <c r="AC25" s="167"/>
      <c r="AD25" s="172"/>
      <c r="AE25" s="166"/>
      <c r="AF25" s="166"/>
      <c r="AG25" s="166"/>
      <c r="AH25" s="166"/>
      <c r="AI25" s="170"/>
      <c r="AJ25" s="171"/>
      <c r="AK25" s="160"/>
      <c r="AL25" s="123"/>
      <c r="AM25" s="123"/>
    </row>
    <row r="26" spans="1:39">
      <c r="AH26" s="123"/>
      <c r="AI26" s="158"/>
      <c r="AJ26" s="123"/>
      <c r="AK26" s="123"/>
      <c r="AL26" s="123"/>
      <c r="AM26" s="123"/>
    </row>
    <row r="27" spans="1:39" ht="30">
      <c r="AH27" s="123"/>
      <c r="AI27" s="158"/>
      <c r="AJ27" s="159"/>
      <c r="AK27" s="161"/>
      <c r="AL27" s="123"/>
      <c r="AM27" s="123"/>
    </row>
    <row r="28" spans="1:39" ht="30">
      <c r="AH28" s="123"/>
      <c r="AI28" s="158"/>
      <c r="AJ28" s="159"/>
      <c r="AK28" s="161"/>
      <c r="AL28" s="123"/>
      <c r="AM28" s="123"/>
    </row>
    <row r="29" spans="1:39" ht="30">
      <c r="AH29" s="123"/>
      <c r="AI29" s="158"/>
      <c r="AJ29" s="159"/>
      <c r="AK29" s="161"/>
      <c r="AL29" s="123"/>
      <c r="AM29" s="123"/>
    </row>
  </sheetData>
  <mergeCells count="38">
    <mergeCell ref="AB5:AD5"/>
    <mergeCell ref="A15:A24"/>
    <mergeCell ref="G15:G24"/>
    <mergeCell ref="M15:M24"/>
    <mergeCell ref="S15:S24"/>
    <mergeCell ref="Y15:Y24"/>
    <mergeCell ref="AE15:AE24"/>
    <mergeCell ref="AF2:AF4"/>
    <mergeCell ref="AG2:AG4"/>
    <mergeCell ref="AH2:AJ2"/>
    <mergeCell ref="A5:A14"/>
    <mergeCell ref="G5:G14"/>
    <mergeCell ref="M5:M14"/>
    <mergeCell ref="S5:S14"/>
    <mergeCell ref="Y5:Y14"/>
    <mergeCell ref="AE5:AE14"/>
    <mergeCell ref="V2:X2"/>
    <mergeCell ref="Y2:Y4"/>
    <mergeCell ref="Z2:Z4"/>
    <mergeCell ref="AA2:AA4"/>
    <mergeCell ref="AB2:AD2"/>
    <mergeCell ref="AE2:AE4"/>
    <mergeCell ref="U2:U4"/>
    <mergeCell ref="A1:AD1"/>
    <mergeCell ref="A2:A4"/>
    <mergeCell ref="B2:B4"/>
    <mergeCell ref="C2:C4"/>
    <mergeCell ref="D2:F2"/>
    <mergeCell ref="G2:G4"/>
    <mergeCell ref="H2:H4"/>
    <mergeCell ref="I2:I4"/>
    <mergeCell ref="J2:L2"/>
    <mergeCell ref="M2:M4"/>
    <mergeCell ref="N2:N4"/>
    <mergeCell ref="O2:O4"/>
    <mergeCell ref="P2:R2"/>
    <mergeCell ref="S2:S4"/>
    <mergeCell ref="T2:T4"/>
  </mergeCells>
  <phoneticPr fontId="3" type="noConversion"/>
  <printOptions horizontalCentered="1" verticalCentered="1"/>
  <pageMargins left="0" right="0" top="0" bottom="0" header="0.51181102362204722" footer="0.51181102362204722"/>
  <pageSetup paperSize="9" scale="5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"/>
  <sheetViews>
    <sheetView view="pageBreakPreview" zoomScale="55" zoomScaleNormal="50" zoomScaleSheetLayoutView="55" workbookViewId="0">
      <selection activeCell="P19" sqref="P19"/>
    </sheetView>
  </sheetViews>
  <sheetFormatPr defaultRowHeight="16.5"/>
  <cols>
    <col min="1" max="1" width="4.875" style="104" customWidth="1"/>
    <col min="2" max="2" width="4.875" style="104" hidden="1" customWidth="1"/>
    <col min="3" max="3" width="4.875" style="104" customWidth="1"/>
    <col min="4" max="4" width="20.625" style="104" customWidth="1"/>
    <col min="5" max="5" width="7" style="104" hidden="1" customWidth="1"/>
    <col min="6" max="6" width="13.625" style="104" customWidth="1"/>
    <col min="7" max="7" width="4.875" style="104" customWidth="1"/>
    <col min="8" max="8" width="4.875" style="104" hidden="1" customWidth="1"/>
    <col min="9" max="9" width="4.875" style="104" customWidth="1"/>
    <col min="10" max="10" width="20.625" style="104" customWidth="1"/>
    <col min="11" max="11" width="7" style="104" hidden="1" customWidth="1"/>
    <col min="12" max="12" width="13.625" style="104" customWidth="1"/>
    <col min="13" max="13" width="4.875" style="104" customWidth="1"/>
    <col min="14" max="14" width="4.875" style="104" hidden="1" customWidth="1"/>
    <col min="15" max="15" width="4.875" style="104" customWidth="1"/>
    <col min="16" max="16" width="26" style="104" customWidth="1"/>
    <col min="17" max="17" width="7" style="104" hidden="1" customWidth="1"/>
    <col min="18" max="18" width="13.625" style="104" customWidth="1"/>
    <col min="19" max="19" width="4.875" style="104" customWidth="1"/>
    <col min="20" max="20" width="4.875" style="104" hidden="1" customWidth="1"/>
    <col min="21" max="21" width="4.875" style="104" customWidth="1"/>
    <col min="22" max="22" width="20.625" style="104" customWidth="1"/>
    <col min="23" max="23" width="7" style="104" hidden="1" customWidth="1"/>
    <col min="24" max="24" width="13.625" style="104" customWidth="1"/>
    <col min="25" max="25" width="4.875" style="104" customWidth="1"/>
    <col min="26" max="26" width="4.875" style="104" hidden="1" customWidth="1"/>
    <col min="27" max="27" width="4.875" style="104" customWidth="1"/>
    <col min="28" max="28" width="22.875" style="104" customWidth="1"/>
    <col min="29" max="29" width="7" style="104" hidden="1" customWidth="1"/>
    <col min="30" max="30" width="13.625" style="104" customWidth="1"/>
    <col min="31" max="33" width="5.75" style="104" hidden="1" customWidth="1"/>
    <col min="34" max="34" width="22.75" style="104" hidden="1" customWidth="1"/>
    <col min="35" max="35" width="7.5" style="104" hidden="1" customWidth="1"/>
    <col min="36" max="36" width="13.625" style="104" hidden="1" customWidth="1"/>
    <col min="37" max="273" width="9" style="104"/>
    <col min="274" max="274" width="4.875" style="104" customWidth="1"/>
    <col min="275" max="275" width="20.625" style="104" customWidth="1"/>
    <col min="276" max="276" width="18.625" style="104" customWidth="1"/>
    <col min="277" max="277" width="4.875" style="104" customWidth="1"/>
    <col min="278" max="278" width="20.625" style="104" customWidth="1"/>
    <col min="279" max="279" width="18.625" style="104" customWidth="1"/>
    <col min="280" max="280" width="4.875" style="104" customWidth="1"/>
    <col min="281" max="281" width="26" style="104" customWidth="1"/>
    <col min="282" max="282" width="18.625" style="104" customWidth="1"/>
    <col min="283" max="283" width="4.875" style="104" customWidth="1"/>
    <col min="284" max="284" width="20.625" style="104" customWidth="1"/>
    <col min="285" max="285" width="18.625" style="104" customWidth="1"/>
    <col min="286" max="286" width="4.875" style="104" customWidth="1"/>
    <col min="287" max="287" width="22.875" style="104" customWidth="1"/>
    <col min="288" max="288" width="18.625" style="104" customWidth="1"/>
    <col min="289" max="290" width="9" style="104"/>
    <col min="291" max="291" width="32.5" style="104" customWidth="1"/>
    <col min="292" max="529" width="9" style="104"/>
    <col min="530" max="530" width="4.875" style="104" customWidth="1"/>
    <col min="531" max="531" width="20.625" style="104" customWidth="1"/>
    <col min="532" max="532" width="18.625" style="104" customWidth="1"/>
    <col min="533" max="533" width="4.875" style="104" customWidth="1"/>
    <col min="534" max="534" width="20.625" style="104" customWidth="1"/>
    <col min="535" max="535" width="18.625" style="104" customWidth="1"/>
    <col min="536" max="536" width="4.875" style="104" customWidth="1"/>
    <col min="537" max="537" width="26" style="104" customWidth="1"/>
    <col min="538" max="538" width="18.625" style="104" customWidth="1"/>
    <col min="539" max="539" width="4.875" style="104" customWidth="1"/>
    <col min="540" max="540" width="20.625" style="104" customWidth="1"/>
    <col min="541" max="541" width="18.625" style="104" customWidth="1"/>
    <col min="542" max="542" width="4.875" style="104" customWidth="1"/>
    <col min="543" max="543" width="22.875" style="104" customWidth="1"/>
    <col min="544" max="544" width="18.625" style="104" customWidth="1"/>
    <col min="545" max="546" width="9" style="104"/>
    <col min="547" max="547" width="32.5" style="104" customWidth="1"/>
    <col min="548" max="785" width="9" style="104"/>
    <col min="786" max="786" width="4.875" style="104" customWidth="1"/>
    <col min="787" max="787" width="20.625" style="104" customWidth="1"/>
    <col min="788" max="788" width="18.625" style="104" customWidth="1"/>
    <col min="789" max="789" width="4.875" style="104" customWidth="1"/>
    <col min="790" max="790" width="20.625" style="104" customWidth="1"/>
    <col min="791" max="791" width="18.625" style="104" customWidth="1"/>
    <col min="792" max="792" width="4.875" style="104" customWidth="1"/>
    <col min="793" max="793" width="26" style="104" customWidth="1"/>
    <col min="794" max="794" width="18.625" style="104" customWidth="1"/>
    <col min="795" max="795" width="4.875" style="104" customWidth="1"/>
    <col min="796" max="796" width="20.625" style="104" customWidth="1"/>
    <col min="797" max="797" width="18.625" style="104" customWidth="1"/>
    <col min="798" max="798" width="4.875" style="104" customWidth="1"/>
    <col min="799" max="799" width="22.875" style="104" customWidth="1"/>
    <col min="800" max="800" width="18.625" style="104" customWidth="1"/>
    <col min="801" max="802" width="9" style="104"/>
    <col min="803" max="803" width="32.5" style="104" customWidth="1"/>
    <col min="804" max="1041" width="9" style="104"/>
    <col min="1042" max="1042" width="4.875" style="104" customWidth="1"/>
    <col min="1043" max="1043" width="20.625" style="104" customWidth="1"/>
    <col min="1044" max="1044" width="18.625" style="104" customWidth="1"/>
    <col min="1045" max="1045" width="4.875" style="104" customWidth="1"/>
    <col min="1046" max="1046" width="20.625" style="104" customWidth="1"/>
    <col min="1047" max="1047" width="18.625" style="104" customWidth="1"/>
    <col min="1048" max="1048" width="4.875" style="104" customWidth="1"/>
    <col min="1049" max="1049" width="26" style="104" customWidth="1"/>
    <col min="1050" max="1050" width="18.625" style="104" customWidth="1"/>
    <col min="1051" max="1051" width="4.875" style="104" customWidth="1"/>
    <col min="1052" max="1052" width="20.625" style="104" customWidth="1"/>
    <col min="1053" max="1053" width="18.625" style="104" customWidth="1"/>
    <col min="1054" max="1054" width="4.875" style="104" customWidth="1"/>
    <col min="1055" max="1055" width="22.875" style="104" customWidth="1"/>
    <col min="1056" max="1056" width="18.625" style="104" customWidth="1"/>
    <col min="1057" max="1058" width="9" style="104"/>
    <col min="1059" max="1059" width="32.5" style="104" customWidth="1"/>
    <col min="1060" max="1297" width="9" style="104"/>
    <col min="1298" max="1298" width="4.875" style="104" customWidth="1"/>
    <col min="1299" max="1299" width="20.625" style="104" customWidth="1"/>
    <col min="1300" max="1300" width="18.625" style="104" customWidth="1"/>
    <col min="1301" max="1301" width="4.875" style="104" customWidth="1"/>
    <col min="1302" max="1302" width="20.625" style="104" customWidth="1"/>
    <col min="1303" max="1303" width="18.625" style="104" customWidth="1"/>
    <col min="1304" max="1304" width="4.875" style="104" customWidth="1"/>
    <col min="1305" max="1305" width="26" style="104" customWidth="1"/>
    <col min="1306" max="1306" width="18.625" style="104" customWidth="1"/>
    <col min="1307" max="1307" width="4.875" style="104" customWidth="1"/>
    <col min="1308" max="1308" width="20.625" style="104" customWidth="1"/>
    <col min="1309" max="1309" width="18.625" style="104" customWidth="1"/>
    <col min="1310" max="1310" width="4.875" style="104" customWidth="1"/>
    <col min="1311" max="1311" width="22.875" style="104" customWidth="1"/>
    <col min="1312" max="1312" width="18.625" style="104" customWidth="1"/>
    <col min="1313" max="1314" width="9" style="104"/>
    <col min="1315" max="1315" width="32.5" style="104" customWidth="1"/>
    <col min="1316" max="1553" width="9" style="104"/>
    <col min="1554" max="1554" width="4.875" style="104" customWidth="1"/>
    <col min="1555" max="1555" width="20.625" style="104" customWidth="1"/>
    <col min="1556" max="1556" width="18.625" style="104" customWidth="1"/>
    <col min="1557" max="1557" width="4.875" style="104" customWidth="1"/>
    <col min="1558" max="1558" width="20.625" style="104" customWidth="1"/>
    <col min="1559" max="1559" width="18.625" style="104" customWidth="1"/>
    <col min="1560" max="1560" width="4.875" style="104" customWidth="1"/>
    <col min="1561" max="1561" width="26" style="104" customWidth="1"/>
    <col min="1562" max="1562" width="18.625" style="104" customWidth="1"/>
    <col min="1563" max="1563" width="4.875" style="104" customWidth="1"/>
    <col min="1564" max="1564" width="20.625" style="104" customWidth="1"/>
    <col min="1565" max="1565" width="18.625" style="104" customWidth="1"/>
    <col min="1566" max="1566" width="4.875" style="104" customWidth="1"/>
    <col min="1567" max="1567" width="22.875" style="104" customWidth="1"/>
    <col min="1568" max="1568" width="18.625" style="104" customWidth="1"/>
    <col min="1569" max="1570" width="9" style="104"/>
    <col min="1571" max="1571" width="32.5" style="104" customWidth="1"/>
    <col min="1572" max="1809" width="9" style="104"/>
    <col min="1810" max="1810" width="4.875" style="104" customWidth="1"/>
    <col min="1811" max="1811" width="20.625" style="104" customWidth="1"/>
    <col min="1812" max="1812" width="18.625" style="104" customWidth="1"/>
    <col min="1813" max="1813" width="4.875" style="104" customWidth="1"/>
    <col min="1814" max="1814" width="20.625" style="104" customWidth="1"/>
    <col min="1815" max="1815" width="18.625" style="104" customWidth="1"/>
    <col min="1816" max="1816" width="4.875" style="104" customWidth="1"/>
    <col min="1817" max="1817" width="26" style="104" customWidth="1"/>
    <col min="1818" max="1818" width="18.625" style="104" customWidth="1"/>
    <col min="1819" max="1819" width="4.875" style="104" customWidth="1"/>
    <col min="1820" max="1820" width="20.625" style="104" customWidth="1"/>
    <col min="1821" max="1821" width="18.625" style="104" customWidth="1"/>
    <col min="1822" max="1822" width="4.875" style="104" customWidth="1"/>
    <col min="1823" max="1823" width="22.875" style="104" customWidth="1"/>
    <col min="1824" max="1824" width="18.625" style="104" customWidth="1"/>
    <col min="1825" max="1826" width="9" style="104"/>
    <col min="1827" max="1827" width="32.5" style="104" customWidth="1"/>
    <col min="1828" max="2065" width="9" style="104"/>
    <col min="2066" max="2066" width="4.875" style="104" customWidth="1"/>
    <col min="2067" max="2067" width="20.625" style="104" customWidth="1"/>
    <col min="2068" max="2068" width="18.625" style="104" customWidth="1"/>
    <col min="2069" max="2069" width="4.875" style="104" customWidth="1"/>
    <col min="2070" max="2070" width="20.625" style="104" customWidth="1"/>
    <col min="2071" max="2071" width="18.625" style="104" customWidth="1"/>
    <col min="2072" max="2072" width="4.875" style="104" customWidth="1"/>
    <col min="2073" max="2073" width="26" style="104" customWidth="1"/>
    <col min="2074" max="2074" width="18.625" style="104" customWidth="1"/>
    <col min="2075" max="2075" width="4.875" style="104" customWidth="1"/>
    <col min="2076" max="2076" width="20.625" style="104" customWidth="1"/>
    <col min="2077" max="2077" width="18.625" style="104" customWidth="1"/>
    <col min="2078" max="2078" width="4.875" style="104" customWidth="1"/>
    <col min="2079" max="2079" width="22.875" style="104" customWidth="1"/>
    <col min="2080" max="2080" width="18.625" style="104" customWidth="1"/>
    <col min="2081" max="2082" width="9" style="104"/>
    <col min="2083" max="2083" width="32.5" style="104" customWidth="1"/>
    <col min="2084" max="2321" width="9" style="104"/>
    <col min="2322" max="2322" width="4.875" style="104" customWidth="1"/>
    <col min="2323" max="2323" width="20.625" style="104" customWidth="1"/>
    <col min="2324" max="2324" width="18.625" style="104" customWidth="1"/>
    <col min="2325" max="2325" width="4.875" style="104" customWidth="1"/>
    <col min="2326" max="2326" width="20.625" style="104" customWidth="1"/>
    <col min="2327" max="2327" width="18.625" style="104" customWidth="1"/>
    <col min="2328" max="2328" width="4.875" style="104" customWidth="1"/>
    <col min="2329" max="2329" width="26" style="104" customWidth="1"/>
    <col min="2330" max="2330" width="18.625" style="104" customWidth="1"/>
    <col min="2331" max="2331" width="4.875" style="104" customWidth="1"/>
    <col min="2332" max="2332" width="20.625" style="104" customWidth="1"/>
    <col min="2333" max="2333" width="18.625" style="104" customWidth="1"/>
    <col min="2334" max="2334" width="4.875" style="104" customWidth="1"/>
    <col min="2335" max="2335" width="22.875" style="104" customWidth="1"/>
    <col min="2336" max="2336" width="18.625" style="104" customWidth="1"/>
    <col min="2337" max="2338" width="9" style="104"/>
    <col min="2339" max="2339" width="32.5" style="104" customWidth="1"/>
    <col min="2340" max="2577" width="9" style="104"/>
    <col min="2578" max="2578" width="4.875" style="104" customWidth="1"/>
    <col min="2579" max="2579" width="20.625" style="104" customWidth="1"/>
    <col min="2580" max="2580" width="18.625" style="104" customWidth="1"/>
    <col min="2581" max="2581" width="4.875" style="104" customWidth="1"/>
    <col min="2582" max="2582" width="20.625" style="104" customWidth="1"/>
    <col min="2583" max="2583" width="18.625" style="104" customWidth="1"/>
    <col min="2584" max="2584" width="4.875" style="104" customWidth="1"/>
    <col min="2585" max="2585" width="26" style="104" customWidth="1"/>
    <col min="2586" max="2586" width="18.625" style="104" customWidth="1"/>
    <col min="2587" max="2587" width="4.875" style="104" customWidth="1"/>
    <col min="2588" max="2588" width="20.625" style="104" customWidth="1"/>
    <col min="2589" max="2589" width="18.625" style="104" customWidth="1"/>
    <col min="2590" max="2590" width="4.875" style="104" customWidth="1"/>
    <col min="2591" max="2591" width="22.875" style="104" customWidth="1"/>
    <col min="2592" max="2592" width="18.625" style="104" customWidth="1"/>
    <col min="2593" max="2594" width="9" style="104"/>
    <col min="2595" max="2595" width="32.5" style="104" customWidth="1"/>
    <col min="2596" max="2833" width="9" style="104"/>
    <col min="2834" max="2834" width="4.875" style="104" customWidth="1"/>
    <col min="2835" max="2835" width="20.625" style="104" customWidth="1"/>
    <col min="2836" max="2836" width="18.625" style="104" customWidth="1"/>
    <col min="2837" max="2837" width="4.875" style="104" customWidth="1"/>
    <col min="2838" max="2838" width="20.625" style="104" customWidth="1"/>
    <col min="2839" max="2839" width="18.625" style="104" customWidth="1"/>
    <col min="2840" max="2840" width="4.875" style="104" customWidth="1"/>
    <col min="2841" max="2841" width="26" style="104" customWidth="1"/>
    <col min="2842" max="2842" width="18.625" style="104" customWidth="1"/>
    <col min="2843" max="2843" width="4.875" style="104" customWidth="1"/>
    <col min="2844" max="2844" width="20.625" style="104" customWidth="1"/>
    <col min="2845" max="2845" width="18.625" style="104" customWidth="1"/>
    <col min="2846" max="2846" width="4.875" style="104" customWidth="1"/>
    <col min="2847" max="2847" width="22.875" style="104" customWidth="1"/>
    <col min="2848" max="2848" width="18.625" style="104" customWidth="1"/>
    <col min="2849" max="2850" width="9" style="104"/>
    <col min="2851" max="2851" width="32.5" style="104" customWidth="1"/>
    <col min="2852" max="3089" width="9" style="104"/>
    <col min="3090" max="3090" width="4.875" style="104" customWidth="1"/>
    <col min="3091" max="3091" width="20.625" style="104" customWidth="1"/>
    <col min="3092" max="3092" width="18.625" style="104" customWidth="1"/>
    <col min="3093" max="3093" width="4.875" style="104" customWidth="1"/>
    <col min="3094" max="3094" width="20.625" style="104" customWidth="1"/>
    <col min="3095" max="3095" width="18.625" style="104" customWidth="1"/>
    <col min="3096" max="3096" width="4.875" style="104" customWidth="1"/>
    <col min="3097" max="3097" width="26" style="104" customWidth="1"/>
    <col min="3098" max="3098" width="18.625" style="104" customWidth="1"/>
    <col min="3099" max="3099" width="4.875" style="104" customWidth="1"/>
    <col min="3100" max="3100" width="20.625" style="104" customWidth="1"/>
    <col min="3101" max="3101" width="18.625" style="104" customWidth="1"/>
    <col min="3102" max="3102" width="4.875" style="104" customWidth="1"/>
    <col min="3103" max="3103" width="22.875" style="104" customWidth="1"/>
    <col min="3104" max="3104" width="18.625" style="104" customWidth="1"/>
    <col min="3105" max="3106" width="9" style="104"/>
    <col min="3107" max="3107" width="32.5" style="104" customWidth="1"/>
    <col min="3108" max="3345" width="9" style="104"/>
    <col min="3346" max="3346" width="4.875" style="104" customWidth="1"/>
    <col min="3347" max="3347" width="20.625" style="104" customWidth="1"/>
    <col min="3348" max="3348" width="18.625" style="104" customWidth="1"/>
    <col min="3349" max="3349" width="4.875" style="104" customWidth="1"/>
    <col min="3350" max="3350" width="20.625" style="104" customWidth="1"/>
    <col min="3351" max="3351" width="18.625" style="104" customWidth="1"/>
    <col min="3352" max="3352" width="4.875" style="104" customWidth="1"/>
    <col min="3353" max="3353" width="26" style="104" customWidth="1"/>
    <col min="3354" max="3354" width="18.625" style="104" customWidth="1"/>
    <col min="3355" max="3355" width="4.875" style="104" customWidth="1"/>
    <col min="3356" max="3356" width="20.625" style="104" customWidth="1"/>
    <col min="3357" max="3357" width="18.625" style="104" customWidth="1"/>
    <col min="3358" max="3358" width="4.875" style="104" customWidth="1"/>
    <col min="3359" max="3359" width="22.875" style="104" customWidth="1"/>
    <col min="3360" max="3360" width="18.625" style="104" customWidth="1"/>
    <col min="3361" max="3362" width="9" style="104"/>
    <col min="3363" max="3363" width="32.5" style="104" customWidth="1"/>
    <col min="3364" max="3601" width="9" style="104"/>
    <col min="3602" max="3602" width="4.875" style="104" customWidth="1"/>
    <col min="3603" max="3603" width="20.625" style="104" customWidth="1"/>
    <col min="3604" max="3604" width="18.625" style="104" customWidth="1"/>
    <col min="3605" max="3605" width="4.875" style="104" customWidth="1"/>
    <col min="3606" max="3606" width="20.625" style="104" customWidth="1"/>
    <col min="3607" max="3607" width="18.625" style="104" customWidth="1"/>
    <col min="3608" max="3608" width="4.875" style="104" customWidth="1"/>
    <col min="3609" max="3609" width="26" style="104" customWidth="1"/>
    <col min="3610" max="3610" width="18.625" style="104" customWidth="1"/>
    <col min="3611" max="3611" width="4.875" style="104" customWidth="1"/>
    <col min="3612" max="3612" width="20.625" style="104" customWidth="1"/>
    <col min="3613" max="3613" width="18.625" style="104" customWidth="1"/>
    <col min="3614" max="3614" width="4.875" style="104" customWidth="1"/>
    <col min="3615" max="3615" width="22.875" style="104" customWidth="1"/>
    <col min="3616" max="3616" width="18.625" style="104" customWidth="1"/>
    <col min="3617" max="3618" width="9" style="104"/>
    <col min="3619" max="3619" width="32.5" style="104" customWidth="1"/>
    <col min="3620" max="3857" width="9" style="104"/>
    <col min="3858" max="3858" width="4.875" style="104" customWidth="1"/>
    <col min="3859" max="3859" width="20.625" style="104" customWidth="1"/>
    <col min="3860" max="3860" width="18.625" style="104" customWidth="1"/>
    <col min="3861" max="3861" width="4.875" style="104" customWidth="1"/>
    <col min="3862" max="3862" width="20.625" style="104" customWidth="1"/>
    <col min="3863" max="3863" width="18.625" style="104" customWidth="1"/>
    <col min="3864" max="3864" width="4.875" style="104" customWidth="1"/>
    <col min="3865" max="3865" width="26" style="104" customWidth="1"/>
    <col min="3866" max="3866" width="18.625" style="104" customWidth="1"/>
    <col min="3867" max="3867" width="4.875" style="104" customWidth="1"/>
    <col min="3868" max="3868" width="20.625" style="104" customWidth="1"/>
    <col min="3869" max="3869" width="18.625" style="104" customWidth="1"/>
    <col min="3870" max="3870" width="4.875" style="104" customWidth="1"/>
    <col min="3871" max="3871" width="22.875" style="104" customWidth="1"/>
    <col min="3872" max="3872" width="18.625" style="104" customWidth="1"/>
    <col min="3873" max="3874" width="9" style="104"/>
    <col min="3875" max="3875" width="32.5" style="104" customWidth="1"/>
    <col min="3876" max="4113" width="9" style="104"/>
    <col min="4114" max="4114" width="4.875" style="104" customWidth="1"/>
    <col min="4115" max="4115" width="20.625" style="104" customWidth="1"/>
    <col min="4116" max="4116" width="18.625" style="104" customWidth="1"/>
    <col min="4117" max="4117" width="4.875" style="104" customWidth="1"/>
    <col min="4118" max="4118" width="20.625" style="104" customWidth="1"/>
    <col min="4119" max="4119" width="18.625" style="104" customWidth="1"/>
    <col min="4120" max="4120" width="4.875" style="104" customWidth="1"/>
    <col min="4121" max="4121" width="26" style="104" customWidth="1"/>
    <col min="4122" max="4122" width="18.625" style="104" customWidth="1"/>
    <col min="4123" max="4123" width="4.875" style="104" customWidth="1"/>
    <col min="4124" max="4124" width="20.625" style="104" customWidth="1"/>
    <col min="4125" max="4125" width="18.625" style="104" customWidth="1"/>
    <col min="4126" max="4126" width="4.875" style="104" customWidth="1"/>
    <col min="4127" max="4127" width="22.875" style="104" customWidth="1"/>
    <col min="4128" max="4128" width="18.625" style="104" customWidth="1"/>
    <col min="4129" max="4130" width="9" style="104"/>
    <col min="4131" max="4131" width="32.5" style="104" customWidth="1"/>
    <col min="4132" max="4369" width="9" style="104"/>
    <col min="4370" max="4370" width="4.875" style="104" customWidth="1"/>
    <col min="4371" max="4371" width="20.625" style="104" customWidth="1"/>
    <col min="4372" max="4372" width="18.625" style="104" customWidth="1"/>
    <col min="4373" max="4373" width="4.875" style="104" customWidth="1"/>
    <col min="4374" max="4374" width="20.625" style="104" customWidth="1"/>
    <col min="4375" max="4375" width="18.625" style="104" customWidth="1"/>
    <col min="4376" max="4376" width="4.875" style="104" customWidth="1"/>
    <col min="4377" max="4377" width="26" style="104" customWidth="1"/>
    <col min="4378" max="4378" width="18.625" style="104" customWidth="1"/>
    <col min="4379" max="4379" width="4.875" style="104" customWidth="1"/>
    <col min="4380" max="4380" width="20.625" style="104" customWidth="1"/>
    <col min="4381" max="4381" width="18.625" style="104" customWidth="1"/>
    <col min="4382" max="4382" width="4.875" style="104" customWidth="1"/>
    <col min="4383" max="4383" width="22.875" style="104" customWidth="1"/>
    <col min="4384" max="4384" width="18.625" style="104" customWidth="1"/>
    <col min="4385" max="4386" width="9" style="104"/>
    <col min="4387" max="4387" width="32.5" style="104" customWidth="1"/>
    <col min="4388" max="4625" width="9" style="104"/>
    <col min="4626" max="4626" width="4.875" style="104" customWidth="1"/>
    <col min="4627" max="4627" width="20.625" style="104" customWidth="1"/>
    <col min="4628" max="4628" width="18.625" style="104" customWidth="1"/>
    <col min="4629" max="4629" width="4.875" style="104" customWidth="1"/>
    <col min="4630" max="4630" width="20.625" style="104" customWidth="1"/>
    <col min="4631" max="4631" width="18.625" style="104" customWidth="1"/>
    <col min="4632" max="4632" width="4.875" style="104" customWidth="1"/>
    <col min="4633" max="4633" width="26" style="104" customWidth="1"/>
    <col min="4634" max="4634" width="18.625" style="104" customWidth="1"/>
    <col min="4635" max="4635" width="4.875" style="104" customWidth="1"/>
    <col min="4636" max="4636" width="20.625" style="104" customWidth="1"/>
    <col min="4637" max="4637" width="18.625" style="104" customWidth="1"/>
    <col min="4638" max="4638" width="4.875" style="104" customWidth="1"/>
    <col min="4639" max="4639" width="22.875" style="104" customWidth="1"/>
    <col min="4640" max="4640" width="18.625" style="104" customWidth="1"/>
    <col min="4641" max="4642" width="9" style="104"/>
    <col min="4643" max="4643" width="32.5" style="104" customWidth="1"/>
    <col min="4644" max="4881" width="9" style="104"/>
    <col min="4882" max="4882" width="4.875" style="104" customWidth="1"/>
    <col min="4883" max="4883" width="20.625" style="104" customWidth="1"/>
    <col min="4884" max="4884" width="18.625" style="104" customWidth="1"/>
    <col min="4885" max="4885" width="4.875" style="104" customWidth="1"/>
    <col min="4886" max="4886" width="20.625" style="104" customWidth="1"/>
    <col min="4887" max="4887" width="18.625" style="104" customWidth="1"/>
    <col min="4888" max="4888" width="4.875" style="104" customWidth="1"/>
    <col min="4889" max="4889" width="26" style="104" customWidth="1"/>
    <col min="4890" max="4890" width="18.625" style="104" customWidth="1"/>
    <col min="4891" max="4891" width="4.875" style="104" customWidth="1"/>
    <col min="4892" max="4892" width="20.625" style="104" customWidth="1"/>
    <col min="4893" max="4893" width="18.625" style="104" customWidth="1"/>
    <col min="4894" max="4894" width="4.875" style="104" customWidth="1"/>
    <col min="4895" max="4895" width="22.875" style="104" customWidth="1"/>
    <col min="4896" max="4896" width="18.625" style="104" customWidth="1"/>
    <col min="4897" max="4898" width="9" style="104"/>
    <col min="4899" max="4899" width="32.5" style="104" customWidth="1"/>
    <col min="4900" max="5137" width="9" style="104"/>
    <col min="5138" max="5138" width="4.875" style="104" customWidth="1"/>
    <col min="5139" max="5139" width="20.625" style="104" customWidth="1"/>
    <col min="5140" max="5140" width="18.625" style="104" customWidth="1"/>
    <col min="5141" max="5141" width="4.875" style="104" customWidth="1"/>
    <col min="5142" max="5142" width="20.625" style="104" customWidth="1"/>
    <col min="5143" max="5143" width="18.625" style="104" customWidth="1"/>
    <col min="5144" max="5144" width="4.875" style="104" customWidth="1"/>
    <col min="5145" max="5145" width="26" style="104" customWidth="1"/>
    <col min="5146" max="5146" width="18.625" style="104" customWidth="1"/>
    <col min="5147" max="5147" width="4.875" style="104" customWidth="1"/>
    <col min="5148" max="5148" width="20.625" style="104" customWidth="1"/>
    <col min="5149" max="5149" width="18.625" style="104" customWidth="1"/>
    <col min="5150" max="5150" width="4.875" style="104" customWidth="1"/>
    <col min="5151" max="5151" width="22.875" style="104" customWidth="1"/>
    <col min="5152" max="5152" width="18.625" style="104" customWidth="1"/>
    <col min="5153" max="5154" width="9" style="104"/>
    <col min="5155" max="5155" width="32.5" style="104" customWidth="1"/>
    <col min="5156" max="5393" width="9" style="104"/>
    <col min="5394" max="5394" width="4.875" style="104" customWidth="1"/>
    <col min="5395" max="5395" width="20.625" style="104" customWidth="1"/>
    <col min="5396" max="5396" width="18.625" style="104" customWidth="1"/>
    <col min="5397" max="5397" width="4.875" style="104" customWidth="1"/>
    <col min="5398" max="5398" width="20.625" style="104" customWidth="1"/>
    <col min="5399" max="5399" width="18.625" style="104" customWidth="1"/>
    <col min="5400" max="5400" width="4.875" style="104" customWidth="1"/>
    <col min="5401" max="5401" width="26" style="104" customWidth="1"/>
    <col min="5402" max="5402" width="18.625" style="104" customWidth="1"/>
    <col min="5403" max="5403" width="4.875" style="104" customWidth="1"/>
    <col min="5404" max="5404" width="20.625" style="104" customWidth="1"/>
    <col min="5405" max="5405" width="18.625" style="104" customWidth="1"/>
    <col min="5406" max="5406" width="4.875" style="104" customWidth="1"/>
    <col min="5407" max="5407" width="22.875" style="104" customWidth="1"/>
    <col min="5408" max="5408" width="18.625" style="104" customWidth="1"/>
    <col min="5409" max="5410" width="9" style="104"/>
    <col min="5411" max="5411" width="32.5" style="104" customWidth="1"/>
    <col min="5412" max="5649" width="9" style="104"/>
    <col min="5650" max="5650" width="4.875" style="104" customWidth="1"/>
    <col min="5651" max="5651" width="20.625" style="104" customWidth="1"/>
    <col min="5652" max="5652" width="18.625" style="104" customWidth="1"/>
    <col min="5653" max="5653" width="4.875" style="104" customWidth="1"/>
    <col min="5654" max="5654" width="20.625" style="104" customWidth="1"/>
    <col min="5655" max="5655" width="18.625" style="104" customWidth="1"/>
    <col min="5656" max="5656" width="4.875" style="104" customWidth="1"/>
    <col min="5657" max="5657" width="26" style="104" customWidth="1"/>
    <col min="5658" max="5658" width="18.625" style="104" customWidth="1"/>
    <col min="5659" max="5659" width="4.875" style="104" customWidth="1"/>
    <col min="5660" max="5660" width="20.625" style="104" customWidth="1"/>
    <col min="5661" max="5661" width="18.625" style="104" customWidth="1"/>
    <col min="5662" max="5662" width="4.875" style="104" customWidth="1"/>
    <col min="5663" max="5663" width="22.875" style="104" customWidth="1"/>
    <col min="5664" max="5664" width="18.625" style="104" customWidth="1"/>
    <col min="5665" max="5666" width="9" style="104"/>
    <col min="5667" max="5667" width="32.5" style="104" customWidth="1"/>
    <col min="5668" max="5905" width="9" style="104"/>
    <col min="5906" max="5906" width="4.875" style="104" customWidth="1"/>
    <col min="5907" max="5907" width="20.625" style="104" customWidth="1"/>
    <col min="5908" max="5908" width="18.625" style="104" customWidth="1"/>
    <col min="5909" max="5909" width="4.875" style="104" customWidth="1"/>
    <col min="5910" max="5910" width="20.625" style="104" customWidth="1"/>
    <col min="5911" max="5911" width="18.625" style="104" customWidth="1"/>
    <col min="5912" max="5912" width="4.875" style="104" customWidth="1"/>
    <col min="5913" max="5913" width="26" style="104" customWidth="1"/>
    <col min="5914" max="5914" width="18.625" style="104" customWidth="1"/>
    <col min="5915" max="5915" width="4.875" style="104" customWidth="1"/>
    <col min="5916" max="5916" width="20.625" style="104" customWidth="1"/>
    <col min="5917" max="5917" width="18.625" style="104" customWidth="1"/>
    <col min="5918" max="5918" width="4.875" style="104" customWidth="1"/>
    <col min="5919" max="5919" width="22.875" style="104" customWidth="1"/>
    <col min="5920" max="5920" width="18.625" style="104" customWidth="1"/>
    <col min="5921" max="5922" width="9" style="104"/>
    <col min="5923" max="5923" width="32.5" style="104" customWidth="1"/>
    <col min="5924" max="6161" width="9" style="104"/>
    <col min="6162" max="6162" width="4.875" style="104" customWidth="1"/>
    <col min="6163" max="6163" width="20.625" style="104" customWidth="1"/>
    <col min="6164" max="6164" width="18.625" style="104" customWidth="1"/>
    <col min="6165" max="6165" width="4.875" style="104" customWidth="1"/>
    <col min="6166" max="6166" width="20.625" style="104" customWidth="1"/>
    <col min="6167" max="6167" width="18.625" style="104" customWidth="1"/>
    <col min="6168" max="6168" width="4.875" style="104" customWidth="1"/>
    <col min="6169" max="6169" width="26" style="104" customWidth="1"/>
    <col min="6170" max="6170" width="18.625" style="104" customWidth="1"/>
    <col min="6171" max="6171" width="4.875" style="104" customWidth="1"/>
    <col min="6172" max="6172" width="20.625" style="104" customWidth="1"/>
    <col min="6173" max="6173" width="18.625" style="104" customWidth="1"/>
    <col min="6174" max="6174" width="4.875" style="104" customWidth="1"/>
    <col min="6175" max="6175" width="22.875" style="104" customWidth="1"/>
    <col min="6176" max="6176" width="18.625" style="104" customWidth="1"/>
    <col min="6177" max="6178" width="9" style="104"/>
    <col min="6179" max="6179" width="32.5" style="104" customWidth="1"/>
    <col min="6180" max="6417" width="9" style="104"/>
    <col min="6418" max="6418" width="4.875" style="104" customWidth="1"/>
    <col min="6419" max="6419" width="20.625" style="104" customWidth="1"/>
    <col min="6420" max="6420" width="18.625" style="104" customWidth="1"/>
    <col min="6421" max="6421" width="4.875" style="104" customWidth="1"/>
    <col min="6422" max="6422" width="20.625" style="104" customWidth="1"/>
    <col min="6423" max="6423" width="18.625" style="104" customWidth="1"/>
    <col min="6424" max="6424" width="4.875" style="104" customWidth="1"/>
    <col min="6425" max="6425" width="26" style="104" customWidth="1"/>
    <col min="6426" max="6426" width="18.625" style="104" customWidth="1"/>
    <col min="6427" max="6427" width="4.875" style="104" customWidth="1"/>
    <col min="6428" max="6428" width="20.625" style="104" customWidth="1"/>
    <col min="6429" max="6429" width="18.625" style="104" customWidth="1"/>
    <col min="6430" max="6430" width="4.875" style="104" customWidth="1"/>
    <col min="6431" max="6431" width="22.875" style="104" customWidth="1"/>
    <col min="6432" max="6432" width="18.625" style="104" customWidth="1"/>
    <col min="6433" max="6434" width="9" style="104"/>
    <col min="6435" max="6435" width="32.5" style="104" customWidth="1"/>
    <col min="6436" max="6673" width="9" style="104"/>
    <col min="6674" max="6674" width="4.875" style="104" customWidth="1"/>
    <col min="6675" max="6675" width="20.625" style="104" customWidth="1"/>
    <col min="6676" max="6676" width="18.625" style="104" customWidth="1"/>
    <col min="6677" max="6677" width="4.875" style="104" customWidth="1"/>
    <col min="6678" max="6678" width="20.625" style="104" customWidth="1"/>
    <col min="6679" max="6679" width="18.625" style="104" customWidth="1"/>
    <col min="6680" max="6680" width="4.875" style="104" customWidth="1"/>
    <col min="6681" max="6681" width="26" style="104" customWidth="1"/>
    <col min="6682" max="6682" width="18.625" style="104" customWidth="1"/>
    <col min="6683" max="6683" width="4.875" style="104" customWidth="1"/>
    <col min="6684" max="6684" width="20.625" style="104" customWidth="1"/>
    <col min="6685" max="6685" width="18.625" style="104" customWidth="1"/>
    <col min="6686" max="6686" width="4.875" style="104" customWidth="1"/>
    <col min="6687" max="6687" width="22.875" style="104" customWidth="1"/>
    <col min="6688" max="6688" width="18.625" style="104" customWidth="1"/>
    <col min="6689" max="6690" width="9" style="104"/>
    <col min="6691" max="6691" width="32.5" style="104" customWidth="1"/>
    <col min="6692" max="6929" width="9" style="104"/>
    <col min="6930" max="6930" width="4.875" style="104" customWidth="1"/>
    <col min="6931" max="6931" width="20.625" style="104" customWidth="1"/>
    <col min="6932" max="6932" width="18.625" style="104" customWidth="1"/>
    <col min="6933" max="6933" width="4.875" style="104" customWidth="1"/>
    <col min="6934" max="6934" width="20.625" style="104" customWidth="1"/>
    <col min="6935" max="6935" width="18.625" style="104" customWidth="1"/>
    <col min="6936" max="6936" width="4.875" style="104" customWidth="1"/>
    <col min="6937" max="6937" width="26" style="104" customWidth="1"/>
    <col min="6938" max="6938" width="18.625" style="104" customWidth="1"/>
    <col min="6939" max="6939" width="4.875" style="104" customWidth="1"/>
    <col min="6940" max="6940" width="20.625" style="104" customWidth="1"/>
    <col min="6941" max="6941" width="18.625" style="104" customWidth="1"/>
    <col min="6942" max="6942" width="4.875" style="104" customWidth="1"/>
    <col min="6943" max="6943" width="22.875" style="104" customWidth="1"/>
    <col min="6944" max="6944" width="18.625" style="104" customWidth="1"/>
    <col min="6945" max="6946" width="9" style="104"/>
    <col min="6947" max="6947" width="32.5" style="104" customWidth="1"/>
    <col min="6948" max="7185" width="9" style="104"/>
    <col min="7186" max="7186" width="4.875" style="104" customWidth="1"/>
    <col min="7187" max="7187" width="20.625" style="104" customWidth="1"/>
    <col min="7188" max="7188" width="18.625" style="104" customWidth="1"/>
    <col min="7189" max="7189" width="4.875" style="104" customWidth="1"/>
    <col min="7190" max="7190" width="20.625" style="104" customWidth="1"/>
    <col min="7191" max="7191" width="18.625" style="104" customWidth="1"/>
    <col min="7192" max="7192" width="4.875" style="104" customWidth="1"/>
    <col min="7193" max="7193" width="26" style="104" customWidth="1"/>
    <col min="7194" max="7194" width="18.625" style="104" customWidth="1"/>
    <col min="7195" max="7195" width="4.875" style="104" customWidth="1"/>
    <col min="7196" max="7196" width="20.625" style="104" customWidth="1"/>
    <col min="7197" max="7197" width="18.625" style="104" customWidth="1"/>
    <col min="7198" max="7198" width="4.875" style="104" customWidth="1"/>
    <col min="7199" max="7199" width="22.875" style="104" customWidth="1"/>
    <col min="7200" max="7200" width="18.625" style="104" customWidth="1"/>
    <col min="7201" max="7202" width="9" style="104"/>
    <col min="7203" max="7203" width="32.5" style="104" customWidth="1"/>
    <col min="7204" max="7441" width="9" style="104"/>
    <col min="7442" max="7442" width="4.875" style="104" customWidth="1"/>
    <col min="7443" max="7443" width="20.625" style="104" customWidth="1"/>
    <col min="7444" max="7444" width="18.625" style="104" customWidth="1"/>
    <col min="7445" max="7445" width="4.875" style="104" customWidth="1"/>
    <col min="7446" max="7446" width="20.625" style="104" customWidth="1"/>
    <col min="7447" max="7447" width="18.625" style="104" customWidth="1"/>
    <col min="7448" max="7448" width="4.875" style="104" customWidth="1"/>
    <col min="7449" max="7449" width="26" style="104" customWidth="1"/>
    <col min="7450" max="7450" width="18.625" style="104" customWidth="1"/>
    <col min="7451" max="7451" width="4.875" style="104" customWidth="1"/>
    <col min="7452" max="7452" width="20.625" style="104" customWidth="1"/>
    <col min="7453" max="7453" width="18.625" style="104" customWidth="1"/>
    <col min="7454" max="7454" width="4.875" style="104" customWidth="1"/>
    <col min="7455" max="7455" width="22.875" style="104" customWidth="1"/>
    <col min="7456" max="7456" width="18.625" style="104" customWidth="1"/>
    <col min="7457" max="7458" width="9" style="104"/>
    <col min="7459" max="7459" width="32.5" style="104" customWidth="1"/>
    <col min="7460" max="7697" width="9" style="104"/>
    <col min="7698" max="7698" width="4.875" style="104" customWidth="1"/>
    <col min="7699" max="7699" width="20.625" style="104" customWidth="1"/>
    <col min="7700" max="7700" width="18.625" style="104" customWidth="1"/>
    <col min="7701" max="7701" width="4.875" style="104" customWidth="1"/>
    <col min="7702" max="7702" width="20.625" style="104" customWidth="1"/>
    <col min="7703" max="7703" width="18.625" style="104" customWidth="1"/>
    <col min="7704" max="7704" width="4.875" style="104" customWidth="1"/>
    <col min="7705" max="7705" width="26" style="104" customWidth="1"/>
    <col min="7706" max="7706" width="18.625" style="104" customWidth="1"/>
    <col min="7707" max="7707" width="4.875" style="104" customWidth="1"/>
    <col min="7708" max="7708" width="20.625" style="104" customWidth="1"/>
    <col min="7709" max="7709" width="18.625" style="104" customWidth="1"/>
    <col min="7710" max="7710" width="4.875" style="104" customWidth="1"/>
    <col min="7711" max="7711" width="22.875" style="104" customWidth="1"/>
    <col min="7712" max="7712" width="18.625" style="104" customWidth="1"/>
    <col min="7713" max="7714" width="9" style="104"/>
    <col min="7715" max="7715" width="32.5" style="104" customWidth="1"/>
    <col min="7716" max="7953" width="9" style="104"/>
    <col min="7954" max="7954" width="4.875" style="104" customWidth="1"/>
    <col min="7955" max="7955" width="20.625" style="104" customWidth="1"/>
    <col min="7956" max="7956" width="18.625" style="104" customWidth="1"/>
    <col min="7957" max="7957" width="4.875" style="104" customWidth="1"/>
    <col min="7958" max="7958" width="20.625" style="104" customWidth="1"/>
    <col min="7959" max="7959" width="18.625" style="104" customWidth="1"/>
    <col min="7960" max="7960" width="4.875" style="104" customWidth="1"/>
    <col min="7961" max="7961" width="26" style="104" customWidth="1"/>
    <col min="7962" max="7962" width="18.625" style="104" customWidth="1"/>
    <col min="7963" max="7963" width="4.875" style="104" customWidth="1"/>
    <col min="7964" max="7964" width="20.625" style="104" customWidth="1"/>
    <col min="7965" max="7965" width="18.625" style="104" customWidth="1"/>
    <col min="7966" max="7966" width="4.875" style="104" customWidth="1"/>
    <col min="7967" max="7967" width="22.875" style="104" customWidth="1"/>
    <col min="7968" max="7968" width="18.625" style="104" customWidth="1"/>
    <col min="7969" max="7970" width="9" style="104"/>
    <col min="7971" max="7971" width="32.5" style="104" customWidth="1"/>
    <col min="7972" max="8209" width="9" style="104"/>
    <col min="8210" max="8210" width="4.875" style="104" customWidth="1"/>
    <col min="8211" max="8211" width="20.625" style="104" customWidth="1"/>
    <col min="8212" max="8212" width="18.625" style="104" customWidth="1"/>
    <col min="8213" max="8213" width="4.875" style="104" customWidth="1"/>
    <col min="8214" max="8214" width="20.625" style="104" customWidth="1"/>
    <col min="8215" max="8215" width="18.625" style="104" customWidth="1"/>
    <col min="8216" max="8216" width="4.875" style="104" customWidth="1"/>
    <col min="8217" max="8217" width="26" style="104" customWidth="1"/>
    <col min="8218" max="8218" width="18.625" style="104" customWidth="1"/>
    <col min="8219" max="8219" width="4.875" style="104" customWidth="1"/>
    <col min="8220" max="8220" width="20.625" style="104" customWidth="1"/>
    <col min="8221" max="8221" width="18.625" style="104" customWidth="1"/>
    <col min="8222" max="8222" width="4.875" style="104" customWidth="1"/>
    <col min="8223" max="8223" width="22.875" style="104" customWidth="1"/>
    <col min="8224" max="8224" width="18.625" style="104" customWidth="1"/>
    <col min="8225" max="8226" width="9" style="104"/>
    <col min="8227" max="8227" width="32.5" style="104" customWidth="1"/>
    <col min="8228" max="8465" width="9" style="104"/>
    <col min="8466" max="8466" width="4.875" style="104" customWidth="1"/>
    <col min="8467" max="8467" width="20.625" style="104" customWidth="1"/>
    <col min="8468" max="8468" width="18.625" style="104" customWidth="1"/>
    <col min="8469" max="8469" width="4.875" style="104" customWidth="1"/>
    <col min="8470" max="8470" width="20.625" style="104" customWidth="1"/>
    <col min="8471" max="8471" width="18.625" style="104" customWidth="1"/>
    <col min="8472" max="8472" width="4.875" style="104" customWidth="1"/>
    <col min="8473" max="8473" width="26" style="104" customWidth="1"/>
    <col min="8474" max="8474" width="18.625" style="104" customWidth="1"/>
    <col min="8475" max="8475" width="4.875" style="104" customWidth="1"/>
    <col min="8476" max="8476" width="20.625" style="104" customWidth="1"/>
    <col min="8477" max="8477" width="18.625" style="104" customWidth="1"/>
    <col min="8478" max="8478" width="4.875" style="104" customWidth="1"/>
    <col min="8479" max="8479" width="22.875" style="104" customWidth="1"/>
    <col min="8480" max="8480" width="18.625" style="104" customWidth="1"/>
    <col min="8481" max="8482" width="9" style="104"/>
    <col min="8483" max="8483" width="32.5" style="104" customWidth="1"/>
    <col min="8484" max="8721" width="9" style="104"/>
    <col min="8722" max="8722" width="4.875" style="104" customWidth="1"/>
    <col min="8723" max="8723" width="20.625" style="104" customWidth="1"/>
    <col min="8724" max="8724" width="18.625" style="104" customWidth="1"/>
    <col min="8725" max="8725" width="4.875" style="104" customWidth="1"/>
    <col min="8726" max="8726" width="20.625" style="104" customWidth="1"/>
    <col min="8727" max="8727" width="18.625" style="104" customWidth="1"/>
    <col min="8728" max="8728" width="4.875" style="104" customWidth="1"/>
    <col min="8729" max="8729" width="26" style="104" customWidth="1"/>
    <col min="8730" max="8730" width="18.625" style="104" customWidth="1"/>
    <col min="8731" max="8731" width="4.875" style="104" customWidth="1"/>
    <col min="8732" max="8732" width="20.625" style="104" customWidth="1"/>
    <col min="8733" max="8733" width="18.625" style="104" customWidth="1"/>
    <col min="8734" max="8734" width="4.875" style="104" customWidth="1"/>
    <col min="8735" max="8735" width="22.875" style="104" customWidth="1"/>
    <col min="8736" max="8736" width="18.625" style="104" customWidth="1"/>
    <col min="8737" max="8738" width="9" style="104"/>
    <col min="8739" max="8739" width="32.5" style="104" customWidth="1"/>
    <col min="8740" max="8977" width="9" style="104"/>
    <col min="8978" max="8978" width="4.875" style="104" customWidth="1"/>
    <col min="8979" max="8979" width="20.625" style="104" customWidth="1"/>
    <col min="8980" max="8980" width="18.625" style="104" customWidth="1"/>
    <col min="8981" max="8981" width="4.875" style="104" customWidth="1"/>
    <col min="8982" max="8982" width="20.625" style="104" customWidth="1"/>
    <col min="8983" max="8983" width="18.625" style="104" customWidth="1"/>
    <col min="8984" max="8984" width="4.875" style="104" customWidth="1"/>
    <col min="8985" max="8985" width="26" style="104" customWidth="1"/>
    <col min="8986" max="8986" width="18.625" style="104" customWidth="1"/>
    <col min="8987" max="8987" width="4.875" style="104" customWidth="1"/>
    <col min="8988" max="8988" width="20.625" style="104" customWidth="1"/>
    <col min="8989" max="8989" width="18.625" style="104" customWidth="1"/>
    <col min="8990" max="8990" width="4.875" style="104" customWidth="1"/>
    <col min="8991" max="8991" width="22.875" style="104" customWidth="1"/>
    <col min="8992" max="8992" width="18.625" style="104" customWidth="1"/>
    <col min="8993" max="8994" width="9" style="104"/>
    <col min="8995" max="8995" width="32.5" style="104" customWidth="1"/>
    <col min="8996" max="9233" width="9" style="104"/>
    <col min="9234" max="9234" width="4.875" style="104" customWidth="1"/>
    <col min="9235" max="9235" width="20.625" style="104" customWidth="1"/>
    <col min="9236" max="9236" width="18.625" style="104" customWidth="1"/>
    <col min="9237" max="9237" width="4.875" style="104" customWidth="1"/>
    <col min="9238" max="9238" width="20.625" style="104" customWidth="1"/>
    <col min="9239" max="9239" width="18.625" style="104" customWidth="1"/>
    <col min="9240" max="9240" width="4.875" style="104" customWidth="1"/>
    <col min="9241" max="9241" width="26" style="104" customWidth="1"/>
    <col min="9242" max="9242" width="18.625" style="104" customWidth="1"/>
    <col min="9243" max="9243" width="4.875" style="104" customWidth="1"/>
    <col min="9244" max="9244" width="20.625" style="104" customWidth="1"/>
    <col min="9245" max="9245" width="18.625" style="104" customWidth="1"/>
    <col min="9246" max="9246" width="4.875" style="104" customWidth="1"/>
    <col min="9247" max="9247" width="22.875" style="104" customWidth="1"/>
    <col min="9248" max="9248" width="18.625" style="104" customWidth="1"/>
    <col min="9249" max="9250" width="9" style="104"/>
    <col min="9251" max="9251" width="32.5" style="104" customWidth="1"/>
    <col min="9252" max="9489" width="9" style="104"/>
    <col min="9490" max="9490" width="4.875" style="104" customWidth="1"/>
    <col min="9491" max="9491" width="20.625" style="104" customWidth="1"/>
    <col min="9492" max="9492" width="18.625" style="104" customWidth="1"/>
    <col min="9493" max="9493" width="4.875" style="104" customWidth="1"/>
    <col min="9494" max="9494" width="20.625" style="104" customWidth="1"/>
    <col min="9495" max="9495" width="18.625" style="104" customWidth="1"/>
    <col min="9496" max="9496" width="4.875" style="104" customWidth="1"/>
    <col min="9497" max="9497" width="26" style="104" customWidth="1"/>
    <col min="9498" max="9498" width="18.625" style="104" customWidth="1"/>
    <col min="9499" max="9499" width="4.875" style="104" customWidth="1"/>
    <col min="9500" max="9500" width="20.625" style="104" customWidth="1"/>
    <col min="9501" max="9501" width="18.625" style="104" customWidth="1"/>
    <col min="9502" max="9502" width="4.875" style="104" customWidth="1"/>
    <col min="9503" max="9503" width="22.875" style="104" customWidth="1"/>
    <col min="9504" max="9504" width="18.625" style="104" customWidth="1"/>
    <col min="9505" max="9506" width="9" style="104"/>
    <col min="9507" max="9507" width="32.5" style="104" customWidth="1"/>
    <col min="9508" max="9745" width="9" style="104"/>
    <col min="9746" max="9746" width="4.875" style="104" customWidth="1"/>
    <col min="9747" max="9747" width="20.625" style="104" customWidth="1"/>
    <col min="9748" max="9748" width="18.625" style="104" customWidth="1"/>
    <col min="9749" max="9749" width="4.875" style="104" customWidth="1"/>
    <col min="9750" max="9750" width="20.625" style="104" customWidth="1"/>
    <col min="9751" max="9751" width="18.625" style="104" customWidth="1"/>
    <col min="9752" max="9752" width="4.875" style="104" customWidth="1"/>
    <col min="9753" max="9753" width="26" style="104" customWidth="1"/>
    <col min="9754" max="9754" width="18.625" style="104" customWidth="1"/>
    <col min="9755" max="9755" width="4.875" style="104" customWidth="1"/>
    <col min="9756" max="9756" width="20.625" style="104" customWidth="1"/>
    <col min="9757" max="9757" width="18.625" style="104" customWidth="1"/>
    <col min="9758" max="9758" width="4.875" style="104" customWidth="1"/>
    <col min="9759" max="9759" width="22.875" style="104" customWidth="1"/>
    <col min="9760" max="9760" width="18.625" style="104" customWidth="1"/>
    <col min="9761" max="9762" width="9" style="104"/>
    <col min="9763" max="9763" width="32.5" style="104" customWidth="1"/>
    <col min="9764" max="10001" width="9" style="104"/>
    <col min="10002" max="10002" width="4.875" style="104" customWidth="1"/>
    <col min="10003" max="10003" width="20.625" style="104" customWidth="1"/>
    <col min="10004" max="10004" width="18.625" style="104" customWidth="1"/>
    <col min="10005" max="10005" width="4.875" style="104" customWidth="1"/>
    <col min="10006" max="10006" width="20.625" style="104" customWidth="1"/>
    <col min="10007" max="10007" width="18.625" style="104" customWidth="1"/>
    <col min="10008" max="10008" width="4.875" style="104" customWidth="1"/>
    <col min="10009" max="10009" width="26" style="104" customWidth="1"/>
    <col min="10010" max="10010" width="18.625" style="104" customWidth="1"/>
    <col min="10011" max="10011" width="4.875" style="104" customWidth="1"/>
    <col min="10012" max="10012" width="20.625" style="104" customWidth="1"/>
    <col min="10013" max="10013" width="18.625" style="104" customWidth="1"/>
    <col min="10014" max="10014" width="4.875" style="104" customWidth="1"/>
    <col min="10015" max="10015" width="22.875" style="104" customWidth="1"/>
    <col min="10016" max="10016" width="18.625" style="104" customWidth="1"/>
    <col min="10017" max="10018" width="9" style="104"/>
    <col min="10019" max="10019" width="32.5" style="104" customWidth="1"/>
    <col min="10020" max="10257" width="9" style="104"/>
    <col min="10258" max="10258" width="4.875" style="104" customWidth="1"/>
    <col min="10259" max="10259" width="20.625" style="104" customWidth="1"/>
    <col min="10260" max="10260" width="18.625" style="104" customWidth="1"/>
    <col min="10261" max="10261" width="4.875" style="104" customWidth="1"/>
    <col min="10262" max="10262" width="20.625" style="104" customWidth="1"/>
    <col min="10263" max="10263" width="18.625" style="104" customWidth="1"/>
    <col min="10264" max="10264" width="4.875" style="104" customWidth="1"/>
    <col min="10265" max="10265" width="26" style="104" customWidth="1"/>
    <col min="10266" max="10266" width="18.625" style="104" customWidth="1"/>
    <col min="10267" max="10267" width="4.875" style="104" customWidth="1"/>
    <col min="10268" max="10268" width="20.625" style="104" customWidth="1"/>
    <col min="10269" max="10269" width="18.625" style="104" customWidth="1"/>
    <col min="10270" max="10270" width="4.875" style="104" customWidth="1"/>
    <col min="10271" max="10271" width="22.875" style="104" customWidth="1"/>
    <col min="10272" max="10272" width="18.625" style="104" customWidth="1"/>
    <col min="10273" max="10274" width="9" style="104"/>
    <col min="10275" max="10275" width="32.5" style="104" customWidth="1"/>
    <col min="10276" max="10513" width="9" style="104"/>
    <col min="10514" max="10514" width="4.875" style="104" customWidth="1"/>
    <col min="10515" max="10515" width="20.625" style="104" customWidth="1"/>
    <col min="10516" max="10516" width="18.625" style="104" customWidth="1"/>
    <col min="10517" max="10517" width="4.875" style="104" customWidth="1"/>
    <col min="10518" max="10518" width="20.625" style="104" customWidth="1"/>
    <col min="10519" max="10519" width="18.625" style="104" customWidth="1"/>
    <col min="10520" max="10520" width="4.875" style="104" customWidth="1"/>
    <col min="10521" max="10521" width="26" style="104" customWidth="1"/>
    <col min="10522" max="10522" width="18.625" style="104" customWidth="1"/>
    <col min="10523" max="10523" width="4.875" style="104" customWidth="1"/>
    <col min="10524" max="10524" width="20.625" style="104" customWidth="1"/>
    <col min="10525" max="10525" width="18.625" style="104" customWidth="1"/>
    <col min="10526" max="10526" width="4.875" style="104" customWidth="1"/>
    <col min="10527" max="10527" width="22.875" style="104" customWidth="1"/>
    <col min="10528" max="10528" width="18.625" style="104" customWidth="1"/>
    <col min="10529" max="10530" width="9" style="104"/>
    <col min="10531" max="10531" width="32.5" style="104" customWidth="1"/>
    <col min="10532" max="10769" width="9" style="104"/>
    <col min="10770" max="10770" width="4.875" style="104" customWidth="1"/>
    <col min="10771" max="10771" width="20.625" style="104" customWidth="1"/>
    <col min="10772" max="10772" width="18.625" style="104" customWidth="1"/>
    <col min="10773" max="10773" width="4.875" style="104" customWidth="1"/>
    <col min="10774" max="10774" width="20.625" style="104" customWidth="1"/>
    <col min="10775" max="10775" width="18.625" style="104" customWidth="1"/>
    <col min="10776" max="10776" width="4.875" style="104" customWidth="1"/>
    <col min="10777" max="10777" width="26" style="104" customWidth="1"/>
    <col min="10778" max="10778" width="18.625" style="104" customWidth="1"/>
    <col min="10779" max="10779" width="4.875" style="104" customWidth="1"/>
    <col min="10780" max="10780" width="20.625" style="104" customWidth="1"/>
    <col min="10781" max="10781" width="18.625" style="104" customWidth="1"/>
    <col min="10782" max="10782" width="4.875" style="104" customWidth="1"/>
    <col min="10783" max="10783" width="22.875" style="104" customWidth="1"/>
    <col min="10784" max="10784" width="18.625" style="104" customWidth="1"/>
    <col min="10785" max="10786" width="9" style="104"/>
    <col min="10787" max="10787" width="32.5" style="104" customWidth="1"/>
    <col min="10788" max="11025" width="9" style="104"/>
    <col min="11026" max="11026" width="4.875" style="104" customWidth="1"/>
    <col min="11027" max="11027" width="20.625" style="104" customWidth="1"/>
    <col min="11028" max="11028" width="18.625" style="104" customWidth="1"/>
    <col min="11029" max="11029" width="4.875" style="104" customWidth="1"/>
    <col min="11030" max="11030" width="20.625" style="104" customWidth="1"/>
    <col min="11031" max="11031" width="18.625" style="104" customWidth="1"/>
    <col min="11032" max="11032" width="4.875" style="104" customWidth="1"/>
    <col min="11033" max="11033" width="26" style="104" customWidth="1"/>
    <col min="11034" max="11034" width="18.625" style="104" customWidth="1"/>
    <col min="11035" max="11035" width="4.875" style="104" customWidth="1"/>
    <col min="11036" max="11036" width="20.625" style="104" customWidth="1"/>
    <col min="11037" max="11037" width="18.625" style="104" customWidth="1"/>
    <col min="11038" max="11038" width="4.875" style="104" customWidth="1"/>
    <col min="11039" max="11039" width="22.875" style="104" customWidth="1"/>
    <col min="11040" max="11040" width="18.625" style="104" customWidth="1"/>
    <col min="11041" max="11042" width="9" style="104"/>
    <col min="11043" max="11043" width="32.5" style="104" customWidth="1"/>
    <col min="11044" max="11281" width="9" style="104"/>
    <col min="11282" max="11282" width="4.875" style="104" customWidth="1"/>
    <col min="11283" max="11283" width="20.625" style="104" customWidth="1"/>
    <col min="11284" max="11284" width="18.625" style="104" customWidth="1"/>
    <col min="11285" max="11285" width="4.875" style="104" customWidth="1"/>
    <col min="11286" max="11286" width="20.625" style="104" customWidth="1"/>
    <col min="11287" max="11287" width="18.625" style="104" customWidth="1"/>
    <col min="11288" max="11288" width="4.875" style="104" customWidth="1"/>
    <col min="11289" max="11289" width="26" style="104" customWidth="1"/>
    <col min="11290" max="11290" width="18.625" style="104" customWidth="1"/>
    <col min="11291" max="11291" width="4.875" style="104" customWidth="1"/>
    <col min="11292" max="11292" width="20.625" style="104" customWidth="1"/>
    <col min="11293" max="11293" width="18.625" style="104" customWidth="1"/>
    <col min="11294" max="11294" width="4.875" style="104" customWidth="1"/>
    <col min="11295" max="11295" width="22.875" style="104" customWidth="1"/>
    <col min="11296" max="11296" width="18.625" style="104" customWidth="1"/>
    <col min="11297" max="11298" width="9" style="104"/>
    <col min="11299" max="11299" width="32.5" style="104" customWidth="1"/>
    <col min="11300" max="11537" width="9" style="104"/>
    <col min="11538" max="11538" width="4.875" style="104" customWidth="1"/>
    <col min="11539" max="11539" width="20.625" style="104" customWidth="1"/>
    <col min="11540" max="11540" width="18.625" style="104" customWidth="1"/>
    <col min="11541" max="11541" width="4.875" style="104" customWidth="1"/>
    <col min="11542" max="11542" width="20.625" style="104" customWidth="1"/>
    <col min="11543" max="11543" width="18.625" style="104" customWidth="1"/>
    <col min="11544" max="11544" width="4.875" style="104" customWidth="1"/>
    <col min="11545" max="11545" width="26" style="104" customWidth="1"/>
    <col min="11546" max="11546" width="18.625" style="104" customWidth="1"/>
    <col min="11547" max="11547" width="4.875" style="104" customWidth="1"/>
    <col min="11548" max="11548" width="20.625" style="104" customWidth="1"/>
    <col min="11549" max="11549" width="18.625" style="104" customWidth="1"/>
    <col min="11550" max="11550" width="4.875" style="104" customWidth="1"/>
    <col min="11551" max="11551" width="22.875" style="104" customWidth="1"/>
    <col min="11552" max="11552" width="18.625" style="104" customWidth="1"/>
    <col min="11553" max="11554" width="9" style="104"/>
    <col min="11555" max="11555" width="32.5" style="104" customWidth="1"/>
    <col min="11556" max="11793" width="9" style="104"/>
    <col min="11794" max="11794" width="4.875" style="104" customWidth="1"/>
    <col min="11795" max="11795" width="20.625" style="104" customWidth="1"/>
    <col min="11796" max="11796" width="18.625" style="104" customWidth="1"/>
    <col min="11797" max="11797" width="4.875" style="104" customWidth="1"/>
    <col min="11798" max="11798" width="20.625" style="104" customWidth="1"/>
    <col min="11799" max="11799" width="18.625" style="104" customWidth="1"/>
    <col min="11800" max="11800" width="4.875" style="104" customWidth="1"/>
    <col min="11801" max="11801" width="26" style="104" customWidth="1"/>
    <col min="11802" max="11802" width="18.625" style="104" customWidth="1"/>
    <col min="11803" max="11803" width="4.875" style="104" customWidth="1"/>
    <col min="11804" max="11804" width="20.625" style="104" customWidth="1"/>
    <col min="11805" max="11805" width="18.625" style="104" customWidth="1"/>
    <col min="11806" max="11806" width="4.875" style="104" customWidth="1"/>
    <col min="11807" max="11807" width="22.875" style="104" customWidth="1"/>
    <col min="11808" max="11808" width="18.625" style="104" customWidth="1"/>
    <col min="11809" max="11810" width="9" style="104"/>
    <col min="11811" max="11811" width="32.5" style="104" customWidth="1"/>
    <col min="11812" max="12049" width="9" style="104"/>
    <col min="12050" max="12050" width="4.875" style="104" customWidth="1"/>
    <col min="12051" max="12051" width="20.625" style="104" customWidth="1"/>
    <col min="12052" max="12052" width="18.625" style="104" customWidth="1"/>
    <col min="12053" max="12053" width="4.875" style="104" customWidth="1"/>
    <col min="12054" max="12054" width="20.625" style="104" customWidth="1"/>
    <col min="12055" max="12055" width="18.625" style="104" customWidth="1"/>
    <col min="12056" max="12056" width="4.875" style="104" customWidth="1"/>
    <col min="12057" max="12057" width="26" style="104" customWidth="1"/>
    <col min="12058" max="12058" width="18.625" style="104" customWidth="1"/>
    <col min="12059" max="12059" width="4.875" style="104" customWidth="1"/>
    <col min="12060" max="12060" width="20.625" style="104" customWidth="1"/>
    <col min="12061" max="12061" width="18.625" style="104" customWidth="1"/>
    <col min="12062" max="12062" width="4.875" style="104" customWidth="1"/>
    <col min="12063" max="12063" width="22.875" style="104" customWidth="1"/>
    <col min="12064" max="12064" width="18.625" style="104" customWidth="1"/>
    <col min="12065" max="12066" width="9" style="104"/>
    <col min="12067" max="12067" width="32.5" style="104" customWidth="1"/>
    <col min="12068" max="12305" width="9" style="104"/>
    <col min="12306" max="12306" width="4.875" style="104" customWidth="1"/>
    <col min="12307" max="12307" width="20.625" style="104" customWidth="1"/>
    <col min="12308" max="12308" width="18.625" style="104" customWidth="1"/>
    <col min="12309" max="12309" width="4.875" style="104" customWidth="1"/>
    <col min="12310" max="12310" width="20.625" style="104" customWidth="1"/>
    <col min="12311" max="12311" width="18.625" style="104" customWidth="1"/>
    <col min="12312" max="12312" width="4.875" style="104" customWidth="1"/>
    <col min="12313" max="12313" width="26" style="104" customWidth="1"/>
    <col min="12314" max="12314" width="18.625" style="104" customWidth="1"/>
    <col min="12315" max="12315" width="4.875" style="104" customWidth="1"/>
    <col min="12316" max="12316" width="20.625" style="104" customWidth="1"/>
    <col min="12317" max="12317" width="18.625" style="104" customWidth="1"/>
    <col min="12318" max="12318" width="4.875" style="104" customWidth="1"/>
    <col min="12319" max="12319" width="22.875" style="104" customWidth="1"/>
    <col min="12320" max="12320" width="18.625" style="104" customWidth="1"/>
    <col min="12321" max="12322" width="9" style="104"/>
    <col min="12323" max="12323" width="32.5" style="104" customWidth="1"/>
    <col min="12324" max="12561" width="9" style="104"/>
    <col min="12562" max="12562" width="4.875" style="104" customWidth="1"/>
    <col min="12563" max="12563" width="20.625" style="104" customWidth="1"/>
    <col min="12564" max="12564" width="18.625" style="104" customWidth="1"/>
    <col min="12565" max="12565" width="4.875" style="104" customWidth="1"/>
    <col min="12566" max="12566" width="20.625" style="104" customWidth="1"/>
    <col min="12567" max="12567" width="18.625" style="104" customWidth="1"/>
    <col min="12568" max="12568" width="4.875" style="104" customWidth="1"/>
    <col min="12569" max="12569" width="26" style="104" customWidth="1"/>
    <col min="12570" max="12570" width="18.625" style="104" customWidth="1"/>
    <col min="12571" max="12571" width="4.875" style="104" customWidth="1"/>
    <col min="12572" max="12572" width="20.625" style="104" customWidth="1"/>
    <col min="12573" max="12573" width="18.625" style="104" customWidth="1"/>
    <col min="12574" max="12574" width="4.875" style="104" customWidth="1"/>
    <col min="12575" max="12575" width="22.875" style="104" customWidth="1"/>
    <col min="12576" max="12576" width="18.625" style="104" customWidth="1"/>
    <col min="12577" max="12578" width="9" style="104"/>
    <col min="12579" max="12579" width="32.5" style="104" customWidth="1"/>
    <col min="12580" max="12817" width="9" style="104"/>
    <col min="12818" max="12818" width="4.875" style="104" customWidth="1"/>
    <col min="12819" max="12819" width="20.625" style="104" customWidth="1"/>
    <col min="12820" max="12820" width="18.625" style="104" customWidth="1"/>
    <col min="12821" max="12821" width="4.875" style="104" customWidth="1"/>
    <col min="12822" max="12822" width="20.625" style="104" customWidth="1"/>
    <col min="12823" max="12823" width="18.625" style="104" customWidth="1"/>
    <col min="12824" max="12824" width="4.875" style="104" customWidth="1"/>
    <col min="12825" max="12825" width="26" style="104" customWidth="1"/>
    <col min="12826" max="12826" width="18.625" style="104" customWidth="1"/>
    <col min="12827" max="12827" width="4.875" style="104" customWidth="1"/>
    <col min="12828" max="12828" width="20.625" style="104" customWidth="1"/>
    <col min="12829" max="12829" width="18.625" style="104" customWidth="1"/>
    <col min="12830" max="12830" width="4.875" style="104" customWidth="1"/>
    <col min="12831" max="12831" width="22.875" style="104" customWidth="1"/>
    <col min="12832" max="12832" width="18.625" style="104" customWidth="1"/>
    <col min="12833" max="12834" width="9" style="104"/>
    <col min="12835" max="12835" width="32.5" style="104" customWidth="1"/>
    <col min="12836" max="13073" width="9" style="104"/>
    <col min="13074" max="13074" width="4.875" style="104" customWidth="1"/>
    <col min="13075" max="13075" width="20.625" style="104" customWidth="1"/>
    <col min="13076" max="13076" width="18.625" style="104" customWidth="1"/>
    <col min="13077" max="13077" width="4.875" style="104" customWidth="1"/>
    <col min="13078" max="13078" width="20.625" style="104" customWidth="1"/>
    <col min="13079" max="13079" width="18.625" style="104" customWidth="1"/>
    <col min="13080" max="13080" width="4.875" style="104" customWidth="1"/>
    <col min="13081" max="13081" width="26" style="104" customWidth="1"/>
    <col min="13082" max="13082" width="18.625" style="104" customWidth="1"/>
    <col min="13083" max="13083" width="4.875" style="104" customWidth="1"/>
    <col min="13084" max="13084" width="20.625" style="104" customWidth="1"/>
    <col min="13085" max="13085" width="18.625" style="104" customWidth="1"/>
    <col min="13086" max="13086" width="4.875" style="104" customWidth="1"/>
    <col min="13087" max="13087" width="22.875" style="104" customWidth="1"/>
    <col min="13088" max="13088" width="18.625" style="104" customWidth="1"/>
    <col min="13089" max="13090" width="9" style="104"/>
    <col min="13091" max="13091" width="32.5" style="104" customWidth="1"/>
    <col min="13092" max="13329" width="9" style="104"/>
    <col min="13330" max="13330" width="4.875" style="104" customWidth="1"/>
    <col min="13331" max="13331" width="20.625" style="104" customWidth="1"/>
    <col min="13332" max="13332" width="18.625" style="104" customWidth="1"/>
    <col min="13333" max="13333" width="4.875" style="104" customWidth="1"/>
    <col min="13334" max="13334" width="20.625" style="104" customWidth="1"/>
    <col min="13335" max="13335" width="18.625" style="104" customWidth="1"/>
    <col min="13336" max="13336" width="4.875" style="104" customWidth="1"/>
    <col min="13337" max="13337" width="26" style="104" customWidth="1"/>
    <col min="13338" max="13338" width="18.625" style="104" customWidth="1"/>
    <col min="13339" max="13339" width="4.875" style="104" customWidth="1"/>
    <col min="13340" max="13340" width="20.625" style="104" customWidth="1"/>
    <col min="13341" max="13341" width="18.625" style="104" customWidth="1"/>
    <col min="13342" max="13342" width="4.875" style="104" customWidth="1"/>
    <col min="13343" max="13343" width="22.875" style="104" customWidth="1"/>
    <col min="13344" max="13344" width="18.625" style="104" customWidth="1"/>
    <col min="13345" max="13346" width="9" style="104"/>
    <col min="13347" max="13347" width="32.5" style="104" customWidth="1"/>
    <col min="13348" max="13585" width="9" style="104"/>
    <col min="13586" max="13586" width="4.875" style="104" customWidth="1"/>
    <col min="13587" max="13587" width="20.625" style="104" customWidth="1"/>
    <col min="13588" max="13588" width="18.625" style="104" customWidth="1"/>
    <col min="13589" max="13589" width="4.875" style="104" customWidth="1"/>
    <col min="13590" max="13590" width="20.625" style="104" customWidth="1"/>
    <col min="13591" max="13591" width="18.625" style="104" customWidth="1"/>
    <col min="13592" max="13592" width="4.875" style="104" customWidth="1"/>
    <col min="13593" max="13593" width="26" style="104" customWidth="1"/>
    <col min="13594" max="13594" width="18.625" style="104" customWidth="1"/>
    <col min="13595" max="13595" width="4.875" style="104" customWidth="1"/>
    <col min="13596" max="13596" width="20.625" style="104" customWidth="1"/>
    <col min="13597" max="13597" width="18.625" style="104" customWidth="1"/>
    <col min="13598" max="13598" width="4.875" style="104" customWidth="1"/>
    <col min="13599" max="13599" width="22.875" style="104" customWidth="1"/>
    <col min="13600" max="13600" width="18.625" style="104" customWidth="1"/>
    <col min="13601" max="13602" width="9" style="104"/>
    <col min="13603" max="13603" width="32.5" style="104" customWidth="1"/>
    <col min="13604" max="13841" width="9" style="104"/>
    <col min="13842" max="13842" width="4.875" style="104" customWidth="1"/>
    <col min="13843" max="13843" width="20.625" style="104" customWidth="1"/>
    <col min="13844" max="13844" width="18.625" style="104" customWidth="1"/>
    <col min="13845" max="13845" width="4.875" style="104" customWidth="1"/>
    <col min="13846" max="13846" width="20.625" style="104" customWidth="1"/>
    <col min="13847" max="13847" width="18.625" style="104" customWidth="1"/>
    <col min="13848" max="13848" width="4.875" style="104" customWidth="1"/>
    <col min="13849" max="13849" width="26" style="104" customWidth="1"/>
    <col min="13850" max="13850" width="18.625" style="104" customWidth="1"/>
    <col min="13851" max="13851" width="4.875" style="104" customWidth="1"/>
    <col min="13852" max="13852" width="20.625" style="104" customWidth="1"/>
    <col min="13853" max="13853" width="18.625" style="104" customWidth="1"/>
    <col min="13854" max="13854" width="4.875" style="104" customWidth="1"/>
    <col min="13855" max="13855" width="22.875" style="104" customWidth="1"/>
    <col min="13856" max="13856" width="18.625" style="104" customWidth="1"/>
    <col min="13857" max="13858" width="9" style="104"/>
    <col min="13859" max="13859" width="32.5" style="104" customWidth="1"/>
    <col min="13860" max="14097" width="9" style="104"/>
    <col min="14098" max="14098" width="4.875" style="104" customWidth="1"/>
    <col min="14099" max="14099" width="20.625" style="104" customWidth="1"/>
    <col min="14100" max="14100" width="18.625" style="104" customWidth="1"/>
    <col min="14101" max="14101" width="4.875" style="104" customWidth="1"/>
    <col min="14102" max="14102" width="20.625" style="104" customWidth="1"/>
    <col min="14103" max="14103" width="18.625" style="104" customWidth="1"/>
    <col min="14104" max="14104" width="4.875" style="104" customWidth="1"/>
    <col min="14105" max="14105" width="26" style="104" customWidth="1"/>
    <col min="14106" max="14106" width="18.625" style="104" customWidth="1"/>
    <col min="14107" max="14107" width="4.875" style="104" customWidth="1"/>
    <col min="14108" max="14108" width="20.625" style="104" customWidth="1"/>
    <col min="14109" max="14109" width="18.625" style="104" customWidth="1"/>
    <col min="14110" max="14110" width="4.875" style="104" customWidth="1"/>
    <col min="14111" max="14111" width="22.875" style="104" customWidth="1"/>
    <col min="14112" max="14112" width="18.625" style="104" customWidth="1"/>
    <col min="14113" max="14114" width="9" style="104"/>
    <col min="14115" max="14115" width="32.5" style="104" customWidth="1"/>
    <col min="14116" max="14353" width="9" style="104"/>
    <col min="14354" max="14354" width="4.875" style="104" customWidth="1"/>
    <col min="14355" max="14355" width="20.625" style="104" customWidth="1"/>
    <col min="14356" max="14356" width="18.625" style="104" customWidth="1"/>
    <col min="14357" max="14357" width="4.875" style="104" customWidth="1"/>
    <col min="14358" max="14358" width="20.625" style="104" customWidth="1"/>
    <col min="14359" max="14359" width="18.625" style="104" customWidth="1"/>
    <col min="14360" max="14360" width="4.875" style="104" customWidth="1"/>
    <col min="14361" max="14361" width="26" style="104" customWidth="1"/>
    <col min="14362" max="14362" width="18.625" style="104" customWidth="1"/>
    <col min="14363" max="14363" width="4.875" style="104" customWidth="1"/>
    <col min="14364" max="14364" width="20.625" style="104" customWidth="1"/>
    <col min="14365" max="14365" width="18.625" style="104" customWidth="1"/>
    <col min="14366" max="14366" width="4.875" style="104" customWidth="1"/>
    <col min="14367" max="14367" width="22.875" style="104" customWidth="1"/>
    <col min="14368" max="14368" width="18.625" style="104" customWidth="1"/>
    <col min="14369" max="14370" width="9" style="104"/>
    <col min="14371" max="14371" width="32.5" style="104" customWidth="1"/>
    <col min="14372" max="14609" width="9" style="104"/>
    <col min="14610" max="14610" width="4.875" style="104" customWidth="1"/>
    <col min="14611" max="14611" width="20.625" style="104" customWidth="1"/>
    <col min="14612" max="14612" width="18.625" style="104" customWidth="1"/>
    <col min="14613" max="14613" width="4.875" style="104" customWidth="1"/>
    <col min="14614" max="14614" width="20.625" style="104" customWidth="1"/>
    <col min="14615" max="14615" width="18.625" style="104" customWidth="1"/>
    <col min="14616" max="14616" width="4.875" style="104" customWidth="1"/>
    <col min="14617" max="14617" width="26" style="104" customWidth="1"/>
    <col min="14618" max="14618" width="18.625" style="104" customWidth="1"/>
    <col min="14619" max="14619" width="4.875" style="104" customWidth="1"/>
    <col min="14620" max="14620" width="20.625" style="104" customWidth="1"/>
    <col min="14621" max="14621" width="18.625" style="104" customWidth="1"/>
    <col min="14622" max="14622" width="4.875" style="104" customWidth="1"/>
    <col min="14623" max="14623" width="22.875" style="104" customWidth="1"/>
    <col min="14624" max="14624" width="18.625" style="104" customWidth="1"/>
    <col min="14625" max="14626" width="9" style="104"/>
    <col min="14627" max="14627" width="32.5" style="104" customWidth="1"/>
    <col min="14628" max="14865" width="9" style="104"/>
    <col min="14866" max="14866" width="4.875" style="104" customWidth="1"/>
    <col min="14867" max="14867" width="20.625" style="104" customWidth="1"/>
    <col min="14868" max="14868" width="18.625" style="104" customWidth="1"/>
    <col min="14869" max="14869" width="4.875" style="104" customWidth="1"/>
    <col min="14870" max="14870" width="20.625" style="104" customWidth="1"/>
    <col min="14871" max="14871" width="18.625" style="104" customWidth="1"/>
    <col min="14872" max="14872" width="4.875" style="104" customWidth="1"/>
    <col min="14873" max="14873" width="26" style="104" customWidth="1"/>
    <col min="14874" max="14874" width="18.625" style="104" customWidth="1"/>
    <col min="14875" max="14875" width="4.875" style="104" customWidth="1"/>
    <col min="14876" max="14876" width="20.625" style="104" customWidth="1"/>
    <col min="14877" max="14877" width="18.625" style="104" customWidth="1"/>
    <col min="14878" max="14878" width="4.875" style="104" customWidth="1"/>
    <col min="14879" max="14879" width="22.875" style="104" customWidth="1"/>
    <col min="14880" max="14880" width="18.625" style="104" customWidth="1"/>
    <col min="14881" max="14882" width="9" style="104"/>
    <col min="14883" max="14883" width="32.5" style="104" customWidth="1"/>
    <col min="14884" max="15121" width="9" style="104"/>
    <col min="15122" max="15122" width="4.875" style="104" customWidth="1"/>
    <col min="15123" max="15123" width="20.625" style="104" customWidth="1"/>
    <col min="15124" max="15124" width="18.625" style="104" customWidth="1"/>
    <col min="15125" max="15125" width="4.875" style="104" customWidth="1"/>
    <col min="15126" max="15126" width="20.625" style="104" customWidth="1"/>
    <col min="15127" max="15127" width="18.625" style="104" customWidth="1"/>
    <col min="15128" max="15128" width="4.875" style="104" customWidth="1"/>
    <col min="15129" max="15129" width="26" style="104" customWidth="1"/>
    <col min="15130" max="15130" width="18.625" style="104" customWidth="1"/>
    <col min="15131" max="15131" width="4.875" style="104" customWidth="1"/>
    <col min="15132" max="15132" width="20.625" style="104" customWidth="1"/>
    <col min="15133" max="15133" width="18.625" style="104" customWidth="1"/>
    <col min="15134" max="15134" width="4.875" style="104" customWidth="1"/>
    <col min="15135" max="15135" width="22.875" style="104" customWidth="1"/>
    <col min="15136" max="15136" width="18.625" style="104" customWidth="1"/>
    <col min="15137" max="15138" width="9" style="104"/>
    <col min="15139" max="15139" width="32.5" style="104" customWidth="1"/>
    <col min="15140" max="15377" width="9" style="104"/>
    <col min="15378" max="15378" width="4.875" style="104" customWidth="1"/>
    <col min="15379" max="15379" width="20.625" style="104" customWidth="1"/>
    <col min="15380" max="15380" width="18.625" style="104" customWidth="1"/>
    <col min="15381" max="15381" width="4.875" style="104" customWidth="1"/>
    <col min="15382" max="15382" width="20.625" style="104" customWidth="1"/>
    <col min="15383" max="15383" width="18.625" style="104" customWidth="1"/>
    <col min="15384" max="15384" width="4.875" style="104" customWidth="1"/>
    <col min="15385" max="15385" width="26" style="104" customWidth="1"/>
    <col min="15386" max="15386" width="18.625" style="104" customWidth="1"/>
    <col min="15387" max="15387" width="4.875" style="104" customWidth="1"/>
    <col min="15388" max="15388" width="20.625" style="104" customWidth="1"/>
    <col min="15389" max="15389" width="18.625" style="104" customWidth="1"/>
    <col min="15390" max="15390" width="4.875" style="104" customWidth="1"/>
    <col min="15391" max="15391" width="22.875" style="104" customWidth="1"/>
    <col min="15392" max="15392" width="18.625" style="104" customWidth="1"/>
    <col min="15393" max="15394" width="9" style="104"/>
    <col min="15395" max="15395" width="32.5" style="104" customWidth="1"/>
    <col min="15396" max="15633" width="9" style="104"/>
    <col min="15634" max="15634" width="4.875" style="104" customWidth="1"/>
    <col min="15635" max="15635" width="20.625" style="104" customWidth="1"/>
    <col min="15636" max="15636" width="18.625" style="104" customWidth="1"/>
    <col min="15637" max="15637" width="4.875" style="104" customWidth="1"/>
    <col min="15638" max="15638" width="20.625" style="104" customWidth="1"/>
    <col min="15639" max="15639" width="18.625" style="104" customWidth="1"/>
    <col min="15640" max="15640" width="4.875" style="104" customWidth="1"/>
    <col min="15641" max="15641" width="26" style="104" customWidth="1"/>
    <col min="15642" max="15642" width="18.625" style="104" customWidth="1"/>
    <col min="15643" max="15643" width="4.875" style="104" customWidth="1"/>
    <col min="15644" max="15644" width="20.625" style="104" customWidth="1"/>
    <col min="15645" max="15645" width="18.625" style="104" customWidth="1"/>
    <col min="15646" max="15646" width="4.875" style="104" customWidth="1"/>
    <col min="15647" max="15647" width="22.875" style="104" customWidth="1"/>
    <col min="15648" max="15648" width="18.625" style="104" customWidth="1"/>
    <col min="15649" max="15650" width="9" style="104"/>
    <col min="15651" max="15651" width="32.5" style="104" customWidth="1"/>
    <col min="15652" max="15889" width="9" style="104"/>
    <col min="15890" max="15890" width="4.875" style="104" customWidth="1"/>
    <col min="15891" max="15891" width="20.625" style="104" customWidth="1"/>
    <col min="15892" max="15892" width="18.625" style="104" customWidth="1"/>
    <col min="15893" max="15893" width="4.875" style="104" customWidth="1"/>
    <col min="15894" max="15894" width="20.625" style="104" customWidth="1"/>
    <col min="15895" max="15895" width="18.625" style="104" customWidth="1"/>
    <col min="15896" max="15896" width="4.875" style="104" customWidth="1"/>
    <col min="15897" max="15897" width="26" style="104" customWidth="1"/>
    <col min="15898" max="15898" width="18.625" style="104" customWidth="1"/>
    <col min="15899" max="15899" width="4.875" style="104" customWidth="1"/>
    <col min="15900" max="15900" width="20.625" style="104" customWidth="1"/>
    <col min="15901" max="15901" width="18.625" style="104" customWidth="1"/>
    <col min="15902" max="15902" width="4.875" style="104" customWidth="1"/>
    <col min="15903" max="15903" width="22.875" style="104" customWidth="1"/>
    <col min="15904" max="15904" width="18.625" style="104" customWidth="1"/>
    <col min="15905" max="15906" width="9" style="104"/>
    <col min="15907" max="15907" width="32.5" style="104" customWidth="1"/>
    <col min="15908" max="16145" width="9" style="104"/>
    <col min="16146" max="16146" width="4.875" style="104" customWidth="1"/>
    <col min="16147" max="16147" width="20.625" style="104" customWidth="1"/>
    <col min="16148" max="16148" width="18.625" style="104" customWidth="1"/>
    <col min="16149" max="16149" width="4.875" style="104" customWidth="1"/>
    <col min="16150" max="16150" width="20.625" style="104" customWidth="1"/>
    <col min="16151" max="16151" width="18.625" style="104" customWidth="1"/>
    <col min="16152" max="16152" width="4.875" style="104" customWidth="1"/>
    <col min="16153" max="16153" width="26" style="104" customWidth="1"/>
    <col min="16154" max="16154" width="18.625" style="104" customWidth="1"/>
    <col min="16155" max="16155" width="4.875" style="104" customWidth="1"/>
    <col min="16156" max="16156" width="20.625" style="104" customWidth="1"/>
    <col min="16157" max="16157" width="18.625" style="104" customWidth="1"/>
    <col min="16158" max="16158" width="4.875" style="104" customWidth="1"/>
    <col min="16159" max="16159" width="22.875" style="104" customWidth="1"/>
    <col min="16160" max="16160" width="18.625" style="104" customWidth="1"/>
    <col min="16161" max="16162" width="9" style="104"/>
    <col min="16163" max="16163" width="32.5" style="104" customWidth="1"/>
    <col min="16164" max="16384" width="9" style="104"/>
  </cols>
  <sheetData>
    <row r="1" spans="1:39" ht="39.950000000000003" customHeight="1" thickBot="1">
      <c r="A1" s="357" t="s">
        <v>75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</row>
    <row r="2" spans="1:39" ht="35.1" customHeight="1">
      <c r="A2" s="358"/>
      <c r="B2" s="361" t="s">
        <v>76</v>
      </c>
      <c r="C2" s="354" t="s">
        <v>77</v>
      </c>
      <c r="D2" s="364">
        <v>42464</v>
      </c>
      <c r="E2" s="365"/>
      <c r="F2" s="366"/>
      <c r="G2" s="354"/>
      <c r="H2" s="361" t="s">
        <v>76</v>
      </c>
      <c r="I2" s="354" t="s">
        <v>77</v>
      </c>
      <c r="J2" s="367">
        <f>SUM(D2)+1</f>
        <v>42465</v>
      </c>
      <c r="K2" s="368"/>
      <c r="L2" s="369"/>
      <c r="M2" s="354"/>
      <c r="N2" s="361" t="s">
        <v>76</v>
      </c>
      <c r="O2" s="354" t="s">
        <v>77</v>
      </c>
      <c r="P2" s="370">
        <f>J2+1</f>
        <v>42466</v>
      </c>
      <c r="Q2" s="371"/>
      <c r="R2" s="372"/>
      <c r="S2" s="354"/>
      <c r="T2" s="361" t="s">
        <v>78</v>
      </c>
      <c r="U2" s="354" t="s">
        <v>79</v>
      </c>
      <c r="V2" s="388">
        <f>P2+1</f>
        <v>42467</v>
      </c>
      <c r="W2" s="389"/>
      <c r="X2" s="390"/>
      <c r="Y2" s="354"/>
      <c r="Z2" s="361" t="s">
        <v>80</v>
      </c>
      <c r="AA2" s="354" t="s">
        <v>81</v>
      </c>
      <c r="AB2" s="391">
        <f>V2+1</f>
        <v>42468</v>
      </c>
      <c r="AC2" s="392"/>
      <c r="AD2" s="393"/>
      <c r="AE2" s="394"/>
      <c r="AF2" s="361" t="s">
        <v>80</v>
      </c>
      <c r="AG2" s="354" t="s">
        <v>81</v>
      </c>
      <c r="AH2" s="376">
        <f>AB2+1</f>
        <v>42469</v>
      </c>
      <c r="AI2" s="377"/>
      <c r="AJ2" s="378"/>
    </row>
    <row r="3" spans="1:39" ht="35.1" customHeight="1">
      <c r="A3" s="359"/>
      <c r="B3" s="362"/>
      <c r="C3" s="355"/>
      <c r="D3" s="105" t="s">
        <v>82</v>
      </c>
      <c r="E3" s="105"/>
      <c r="F3" s="106">
        <f>27+3</f>
        <v>30</v>
      </c>
      <c r="G3" s="355"/>
      <c r="H3" s="362"/>
      <c r="I3" s="355"/>
      <c r="J3" s="105" t="s">
        <v>82</v>
      </c>
      <c r="K3" s="105"/>
      <c r="L3" s="106">
        <f>27+3</f>
        <v>30</v>
      </c>
      <c r="M3" s="355"/>
      <c r="N3" s="362"/>
      <c r="O3" s="355"/>
      <c r="P3" s="105" t="s">
        <v>82</v>
      </c>
      <c r="Q3" s="105"/>
      <c r="R3" s="106">
        <f>27+3</f>
        <v>30</v>
      </c>
      <c r="S3" s="355"/>
      <c r="T3" s="362"/>
      <c r="U3" s="355"/>
      <c r="V3" s="105" t="s">
        <v>82</v>
      </c>
      <c r="W3" s="105"/>
      <c r="X3" s="106">
        <f>27+3</f>
        <v>30</v>
      </c>
      <c r="Y3" s="355"/>
      <c r="Z3" s="362"/>
      <c r="AA3" s="355"/>
      <c r="AB3" s="105" t="s">
        <v>82</v>
      </c>
      <c r="AC3" s="105"/>
      <c r="AD3" s="107">
        <f>27+3</f>
        <v>30</v>
      </c>
      <c r="AE3" s="395"/>
      <c r="AF3" s="362"/>
      <c r="AG3" s="355"/>
      <c r="AH3" s="105" t="s">
        <v>82</v>
      </c>
      <c r="AI3" s="105"/>
      <c r="AJ3" s="107">
        <v>30</v>
      </c>
    </row>
    <row r="4" spans="1:39" ht="35.1" customHeight="1">
      <c r="A4" s="360"/>
      <c r="B4" s="363"/>
      <c r="C4" s="356"/>
      <c r="D4" s="108" t="s">
        <v>83</v>
      </c>
      <c r="E4" s="108" t="s">
        <v>84</v>
      </c>
      <c r="F4" s="109" t="s">
        <v>85</v>
      </c>
      <c r="G4" s="356"/>
      <c r="H4" s="363"/>
      <c r="I4" s="356"/>
      <c r="J4" s="110" t="s">
        <v>83</v>
      </c>
      <c r="K4" s="110" t="s">
        <v>84</v>
      </c>
      <c r="L4" s="111" t="s">
        <v>85</v>
      </c>
      <c r="M4" s="356"/>
      <c r="N4" s="363"/>
      <c r="O4" s="356"/>
      <c r="P4" s="110" t="s">
        <v>83</v>
      </c>
      <c r="Q4" s="110" t="s">
        <v>84</v>
      </c>
      <c r="R4" s="111" t="s">
        <v>85</v>
      </c>
      <c r="S4" s="356"/>
      <c r="T4" s="363"/>
      <c r="U4" s="356"/>
      <c r="V4" s="110" t="s">
        <v>83</v>
      </c>
      <c r="W4" s="110" t="s">
        <v>84</v>
      </c>
      <c r="X4" s="111" t="s">
        <v>85</v>
      </c>
      <c r="Y4" s="356"/>
      <c r="Z4" s="363"/>
      <c r="AA4" s="356"/>
      <c r="AB4" s="110" t="s">
        <v>83</v>
      </c>
      <c r="AC4" s="110" t="s">
        <v>84</v>
      </c>
      <c r="AD4" s="112" t="s">
        <v>85</v>
      </c>
      <c r="AE4" s="396"/>
      <c r="AF4" s="363"/>
      <c r="AG4" s="356"/>
      <c r="AH4" s="110" t="s">
        <v>83</v>
      </c>
      <c r="AI4" s="110" t="s">
        <v>84</v>
      </c>
      <c r="AJ4" s="112" t="s">
        <v>85</v>
      </c>
    </row>
    <row r="5" spans="1:39" ht="35.1" customHeight="1">
      <c r="A5" s="379">
        <f>'楊心菜單4_(幼)'!B13</f>
        <v>0</v>
      </c>
      <c r="B5" s="113"/>
      <c r="C5" s="113"/>
      <c r="D5" s="4"/>
      <c r="E5" s="4"/>
      <c r="F5" s="114">
        <f>$E5*$F$3/1000</f>
        <v>0</v>
      </c>
      <c r="G5" s="382">
        <f>'楊心菜單4_(幼)'!B15</f>
        <v>0</v>
      </c>
      <c r="H5" s="113"/>
      <c r="I5" s="113"/>
      <c r="J5" s="4"/>
      <c r="K5" s="115"/>
      <c r="L5" s="114">
        <f>$K5*$L$3/1000</f>
        <v>0</v>
      </c>
      <c r="M5" s="382" t="str">
        <f>'楊心菜單4_(幼)'!B17</f>
        <v>雞絲湯麵</v>
      </c>
      <c r="N5" s="113"/>
      <c r="O5" s="113"/>
      <c r="P5" s="115" t="s">
        <v>97</v>
      </c>
      <c r="Q5" s="116">
        <v>1</v>
      </c>
      <c r="R5" s="117">
        <f>$Q5*$R$3</f>
        <v>30</v>
      </c>
      <c r="S5" s="385" t="str">
        <f>'楊心菜單4_(幼)'!B19</f>
        <v>慶生蛋糕</v>
      </c>
      <c r="T5" s="113"/>
      <c r="U5" s="113" t="s">
        <v>109</v>
      </c>
      <c r="V5" s="4" t="s">
        <v>95</v>
      </c>
      <c r="W5" s="115"/>
      <c r="X5" s="114" t="s">
        <v>96</v>
      </c>
      <c r="Y5" s="382" t="str">
        <f>'楊心菜單4_(幼)'!B21</f>
        <v>葡萄吐司+優酪乳</v>
      </c>
      <c r="Z5" s="113"/>
      <c r="AA5" s="113" t="s">
        <v>109</v>
      </c>
      <c r="AB5" s="4" t="s">
        <v>107</v>
      </c>
      <c r="AC5" s="115">
        <v>1</v>
      </c>
      <c r="AD5" s="176">
        <f>$AC5*$AD$3+2</f>
        <v>32</v>
      </c>
      <c r="AE5" s="373"/>
      <c r="AF5" s="113"/>
      <c r="AG5" s="113"/>
      <c r="AH5" s="118"/>
      <c r="AI5" s="115"/>
      <c r="AJ5" s="120">
        <f>$AI5*$AJ$3/1000</f>
        <v>0</v>
      </c>
    </row>
    <row r="6" spans="1:39" ht="35.1" customHeight="1">
      <c r="A6" s="380"/>
      <c r="B6" s="113"/>
      <c r="C6" s="113"/>
      <c r="D6" s="6" t="s">
        <v>240</v>
      </c>
      <c r="E6" s="6"/>
      <c r="F6" s="114">
        <f t="shared" ref="F6:F12" si="0">$E6*$F$3/1000</f>
        <v>0</v>
      </c>
      <c r="G6" s="383"/>
      <c r="H6" s="113"/>
      <c r="I6" s="113"/>
      <c r="J6" s="4" t="s">
        <v>241</v>
      </c>
      <c r="K6" s="115"/>
      <c r="L6" s="114">
        <f t="shared" ref="L6:L12" si="1">$K6*$L$3/1000</f>
        <v>0</v>
      </c>
      <c r="M6" s="383"/>
      <c r="N6" s="113"/>
      <c r="O6" s="113"/>
      <c r="P6" s="119"/>
      <c r="Q6" s="115"/>
      <c r="R6" s="114">
        <f t="shared" ref="R6:R23" si="2">$Q6*$R$3/1000</f>
        <v>0</v>
      </c>
      <c r="S6" s="386"/>
      <c r="T6" s="113"/>
      <c r="U6" s="113"/>
      <c r="V6" s="3"/>
      <c r="W6" s="115"/>
      <c r="X6" s="114">
        <f t="shared" ref="X6:X23" si="3">$W6*$X$3/1000</f>
        <v>0</v>
      </c>
      <c r="Y6" s="383"/>
      <c r="Z6" s="113"/>
      <c r="AA6" s="113"/>
      <c r="AB6" s="5" t="s">
        <v>108</v>
      </c>
      <c r="AC6" s="115"/>
      <c r="AD6" s="174">
        <v>2</v>
      </c>
      <c r="AE6" s="374"/>
      <c r="AF6" s="113"/>
      <c r="AG6" s="113"/>
      <c r="AH6" s="5"/>
      <c r="AI6" s="115"/>
      <c r="AJ6" s="120">
        <f t="shared" ref="AJ6:AJ23" si="4">$AI6*$AJ$3/1000</f>
        <v>0</v>
      </c>
    </row>
    <row r="7" spans="1:39" ht="35.1" customHeight="1">
      <c r="A7" s="380"/>
      <c r="B7" s="113"/>
      <c r="C7" s="113"/>
      <c r="D7" s="4"/>
      <c r="E7" s="4"/>
      <c r="F7" s="114">
        <f t="shared" si="0"/>
        <v>0</v>
      </c>
      <c r="G7" s="383"/>
      <c r="H7" s="113"/>
      <c r="I7" s="113"/>
      <c r="J7" s="5"/>
      <c r="K7" s="115"/>
      <c r="L7" s="114">
        <f t="shared" si="1"/>
        <v>0</v>
      </c>
      <c r="M7" s="383"/>
      <c r="N7" s="113"/>
      <c r="O7" s="113"/>
      <c r="P7" s="119"/>
      <c r="Q7" s="115"/>
      <c r="R7" s="114">
        <f t="shared" si="2"/>
        <v>0</v>
      </c>
      <c r="S7" s="386"/>
      <c r="T7" s="113"/>
      <c r="U7" s="113"/>
      <c r="V7" s="115"/>
      <c r="W7" s="115"/>
      <c r="X7" s="114">
        <f t="shared" si="3"/>
        <v>0</v>
      </c>
      <c r="Y7" s="383"/>
      <c r="Z7" s="113"/>
      <c r="AA7" s="113"/>
      <c r="AB7" s="115"/>
      <c r="AC7" s="115"/>
      <c r="AD7" s="120">
        <f t="shared" ref="AD7:AD23" si="5">$AC7*$AD$3/1000</f>
        <v>0</v>
      </c>
      <c r="AE7" s="374"/>
      <c r="AF7" s="113"/>
      <c r="AG7" s="113"/>
      <c r="AH7" s="115"/>
      <c r="AI7" s="115"/>
      <c r="AJ7" s="120">
        <f t="shared" si="4"/>
        <v>0</v>
      </c>
      <c r="AK7" s="122"/>
      <c r="AL7" s="123"/>
      <c r="AM7" s="123"/>
    </row>
    <row r="8" spans="1:39" ht="35.1" customHeight="1">
      <c r="A8" s="380"/>
      <c r="B8" s="113"/>
      <c r="C8" s="113"/>
      <c r="D8" s="4"/>
      <c r="E8" s="4"/>
      <c r="F8" s="114">
        <f t="shared" si="0"/>
        <v>0</v>
      </c>
      <c r="G8" s="383"/>
      <c r="H8" s="113"/>
      <c r="I8" s="113"/>
      <c r="J8" s="4"/>
      <c r="K8" s="115"/>
      <c r="L8" s="114">
        <f t="shared" si="1"/>
        <v>0</v>
      </c>
      <c r="M8" s="383"/>
      <c r="N8" s="113"/>
      <c r="O8" s="113"/>
      <c r="P8" s="124"/>
      <c r="Q8" s="115"/>
      <c r="R8" s="114">
        <f t="shared" si="2"/>
        <v>0</v>
      </c>
      <c r="S8" s="386"/>
      <c r="T8" s="113"/>
      <c r="U8" s="113"/>
      <c r="V8" s="115"/>
      <c r="W8" s="115"/>
      <c r="X8" s="114">
        <f t="shared" si="3"/>
        <v>0</v>
      </c>
      <c r="Y8" s="383"/>
      <c r="Z8" s="113"/>
      <c r="AA8" s="113"/>
      <c r="AB8" s="116"/>
      <c r="AC8" s="115"/>
      <c r="AD8" s="120">
        <f t="shared" si="5"/>
        <v>0</v>
      </c>
      <c r="AE8" s="374"/>
      <c r="AF8" s="113"/>
      <c r="AG8" s="113"/>
      <c r="AH8" s="116"/>
      <c r="AI8" s="115"/>
      <c r="AJ8" s="120">
        <f t="shared" si="4"/>
        <v>0</v>
      </c>
      <c r="AK8" s="122"/>
      <c r="AL8" s="123"/>
      <c r="AM8" s="123"/>
    </row>
    <row r="9" spans="1:39" ht="35.1" customHeight="1">
      <c r="A9" s="380"/>
      <c r="B9" s="113"/>
      <c r="C9" s="113"/>
      <c r="D9" s="115"/>
      <c r="E9" s="115"/>
      <c r="F9" s="114">
        <f t="shared" si="0"/>
        <v>0</v>
      </c>
      <c r="G9" s="383"/>
      <c r="H9" s="113"/>
      <c r="I9" s="113"/>
      <c r="J9" s="115"/>
      <c r="K9" s="115"/>
      <c r="L9" s="114">
        <f t="shared" si="1"/>
        <v>0</v>
      </c>
      <c r="M9" s="383"/>
      <c r="N9" s="113"/>
      <c r="O9" s="113"/>
      <c r="P9" s="124"/>
      <c r="Q9" s="115"/>
      <c r="R9" s="114">
        <f t="shared" si="2"/>
        <v>0</v>
      </c>
      <c r="S9" s="386"/>
      <c r="T9" s="113"/>
      <c r="U9" s="113"/>
      <c r="V9" s="115"/>
      <c r="W9" s="115"/>
      <c r="X9" s="114">
        <f t="shared" si="3"/>
        <v>0</v>
      </c>
      <c r="Y9" s="383"/>
      <c r="Z9" s="113"/>
      <c r="AA9" s="113"/>
      <c r="AB9" s="125"/>
      <c r="AC9" s="115"/>
      <c r="AD9" s="120">
        <f t="shared" si="5"/>
        <v>0</v>
      </c>
      <c r="AE9" s="374"/>
      <c r="AF9" s="113"/>
      <c r="AG9" s="113"/>
      <c r="AH9" s="125"/>
      <c r="AI9" s="115"/>
      <c r="AJ9" s="120">
        <f t="shared" si="4"/>
        <v>0</v>
      </c>
      <c r="AK9" s="122"/>
      <c r="AL9" s="123"/>
      <c r="AM9" s="123"/>
    </row>
    <row r="10" spans="1:39" ht="35.1" customHeight="1">
      <c r="A10" s="380"/>
      <c r="B10" s="113"/>
      <c r="C10" s="113"/>
      <c r="D10" s="126"/>
      <c r="E10" s="126"/>
      <c r="F10" s="114">
        <f t="shared" si="0"/>
        <v>0</v>
      </c>
      <c r="G10" s="383"/>
      <c r="H10" s="113"/>
      <c r="I10" s="113"/>
      <c r="J10" s="115"/>
      <c r="K10" s="126"/>
      <c r="L10" s="114">
        <f t="shared" si="1"/>
        <v>0</v>
      </c>
      <c r="M10" s="383"/>
      <c r="N10" s="113"/>
      <c r="O10" s="113"/>
      <c r="P10" s="124"/>
      <c r="Q10" s="126"/>
      <c r="R10" s="114">
        <f t="shared" si="2"/>
        <v>0</v>
      </c>
      <c r="S10" s="386"/>
      <c r="T10" s="113"/>
      <c r="U10" s="113"/>
      <c r="V10" s="126"/>
      <c r="W10" s="126"/>
      <c r="X10" s="114">
        <f t="shared" si="3"/>
        <v>0</v>
      </c>
      <c r="Y10" s="383"/>
      <c r="Z10" s="113"/>
      <c r="AA10" s="113"/>
      <c r="AB10" s="127"/>
      <c r="AC10" s="126"/>
      <c r="AD10" s="120">
        <f t="shared" si="5"/>
        <v>0</v>
      </c>
      <c r="AE10" s="374"/>
      <c r="AF10" s="113"/>
      <c r="AG10" s="113"/>
      <c r="AH10" s="127"/>
      <c r="AI10" s="126"/>
      <c r="AJ10" s="120">
        <f t="shared" si="4"/>
        <v>0</v>
      </c>
      <c r="AK10" s="122"/>
      <c r="AL10" s="123"/>
      <c r="AM10" s="123"/>
    </row>
    <row r="11" spans="1:39" ht="35.1" customHeight="1">
      <c r="A11" s="380"/>
      <c r="B11" s="113"/>
      <c r="C11" s="113"/>
      <c r="D11" s="115"/>
      <c r="E11" s="115"/>
      <c r="F11" s="114">
        <f t="shared" si="0"/>
        <v>0</v>
      </c>
      <c r="G11" s="383"/>
      <c r="H11" s="113"/>
      <c r="I11" s="113"/>
      <c r="J11" s="115"/>
      <c r="K11" s="115"/>
      <c r="L11" s="114">
        <f t="shared" si="1"/>
        <v>0</v>
      </c>
      <c r="M11" s="383"/>
      <c r="N11" s="113"/>
      <c r="O11" s="113"/>
      <c r="P11" s="128"/>
      <c r="Q11" s="115"/>
      <c r="R11" s="114">
        <f t="shared" si="2"/>
        <v>0</v>
      </c>
      <c r="S11" s="386"/>
      <c r="T11" s="113"/>
      <c r="U11" s="113"/>
      <c r="V11" s="115"/>
      <c r="W11" s="115"/>
      <c r="X11" s="114">
        <f t="shared" si="3"/>
        <v>0</v>
      </c>
      <c r="Y11" s="383"/>
      <c r="Z11" s="113"/>
      <c r="AA11" s="113"/>
      <c r="AB11" s="129"/>
      <c r="AC11" s="115"/>
      <c r="AD11" s="120">
        <f t="shared" si="5"/>
        <v>0</v>
      </c>
      <c r="AE11" s="374"/>
      <c r="AF11" s="113"/>
      <c r="AG11" s="113"/>
      <c r="AH11" s="129"/>
      <c r="AI11" s="115"/>
      <c r="AJ11" s="120">
        <f t="shared" si="4"/>
        <v>0</v>
      </c>
      <c r="AK11" s="122"/>
      <c r="AL11" s="123"/>
      <c r="AM11" s="123"/>
    </row>
    <row r="12" spans="1:39" ht="35.1" customHeight="1">
      <c r="A12" s="380"/>
      <c r="B12" s="113"/>
      <c r="C12" s="113"/>
      <c r="D12" s="115"/>
      <c r="E12" s="115"/>
      <c r="F12" s="114">
        <f t="shared" si="0"/>
        <v>0</v>
      </c>
      <c r="G12" s="383"/>
      <c r="H12" s="113"/>
      <c r="I12" s="113"/>
      <c r="J12" s="115"/>
      <c r="K12" s="115"/>
      <c r="L12" s="114">
        <f t="shared" si="1"/>
        <v>0</v>
      </c>
      <c r="M12" s="383"/>
      <c r="N12" s="113"/>
      <c r="O12" s="113"/>
      <c r="P12" s="124"/>
      <c r="Q12" s="115"/>
      <c r="R12" s="114">
        <f t="shared" si="2"/>
        <v>0</v>
      </c>
      <c r="S12" s="386"/>
      <c r="T12" s="113"/>
      <c r="U12" s="113"/>
      <c r="V12" s="125"/>
      <c r="W12" s="115"/>
      <c r="X12" s="114">
        <f t="shared" si="3"/>
        <v>0</v>
      </c>
      <c r="Y12" s="383"/>
      <c r="Z12" s="113"/>
      <c r="AA12" s="113"/>
      <c r="AB12" s="129"/>
      <c r="AC12" s="115"/>
      <c r="AD12" s="120">
        <f t="shared" si="5"/>
        <v>0</v>
      </c>
      <c r="AE12" s="374"/>
      <c r="AF12" s="113"/>
      <c r="AG12" s="113"/>
      <c r="AH12" s="129"/>
      <c r="AI12" s="115"/>
      <c r="AJ12" s="120">
        <f t="shared" si="4"/>
        <v>0</v>
      </c>
      <c r="AK12" s="122"/>
      <c r="AL12" s="123"/>
      <c r="AM12" s="123"/>
    </row>
    <row r="13" spans="1:39" ht="35.1" customHeight="1">
      <c r="A13" s="380"/>
      <c r="B13" s="113"/>
      <c r="C13" s="113"/>
      <c r="D13" s="115"/>
      <c r="E13" s="115"/>
      <c r="F13" s="114">
        <f>$E13*$F$3/1000</f>
        <v>0</v>
      </c>
      <c r="G13" s="383"/>
      <c r="H13" s="113"/>
      <c r="I13" s="113"/>
      <c r="J13" s="115"/>
      <c r="K13" s="115"/>
      <c r="L13" s="114"/>
      <c r="M13" s="383"/>
      <c r="N13" s="113"/>
      <c r="O13" s="113"/>
      <c r="P13" s="124"/>
      <c r="Q13" s="115"/>
      <c r="R13" s="114">
        <f t="shared" si="2"/>
        <v>0</v>
      </c>
      <c r="S13" s="386"/>
      <c r="T13" s="113"/>
      <c r="U13" s="113"/>
      <c r="V13" s="3"/>
      <c r="W13" s="115"/>
      <c r="X13" s="114">
        <f t="shared" si="3"/>
        <v>0</v>
      </c>
      <c r="Y13" s="383"/>
      <c r="Z13" s="113"/>
      <c r="AA13" s="113"/>
      <c r="AB13" s="116"/>
      <c r="AC13" s="115"/>
      <c r="AD13" s="120">
        <f t="shared" si="5"/>
        <v>0</v>
      </c>
      <c r="AE13" s="374"/>
      <c r="AF13" s="113"/>
      <c r="AG13" s="113"/>
      <c r="AH13" s="116"/>
      <c r="AI13" s="115"/>
      <c r="AJ13" s="120">
        <f t="shared" si="4"/>
        <v>0</v>
      </c>
      <c r="AK13" s="130"/>
      <c r="AL13" s="123"/>
      <c r="AM13" s="123"/>
    </row>
    <row r="14" spans="1:39" ht="35.1" customHeight="1" thickBot="1">
      <c r="A14" s="381"/>
      <c r="B14" s="131"/>
      <c r="C14" s="131"/>
      <c r="D14" s="132"/>
      <c r="E14" s="133"/>
      <c r="F14" s="134"/>
      <c r="G14" s="384"/>
      <c r="H14" s="131"/>
      <c r="I14" s="131"/>
      <c r="J14" s="132"/>
      <c r="K14" s="133">
        <f>SUM(K5:K13)</f>
        <v>0</v>
      </c>
      <c r="L14" s="134"/>
      <c r="M14" s="384"/>
      <c r="N14" s="131"/>
      <c r="O14" s="131"/>
      <c r="P14" s="132"/>
      <c r="Q14" s="133">
        <f>SUM(Q5:Q13)</f>
        <v>1</v>
      </c>
      <c r="R14" s="134">
        <f t="shared" si="2"/>
        <v>0.03</v>
      </c>
      <c r="S14" s="387"/>
      <c r="T14" s="131"/>
      <c r="U14" s="131"/>
      <c r="V14" s="135"/>
      <c r="W14" s="133">
        <f>SUM(W5:W13)</f>
        <v>0</v>
      </c>
      <c r="X14" s="134">
        <f t="shared" si="3"/>
        <v>0</v>
      </c>
      <c r="Y14" s="384"/>
      <c r="Z14" s="131"/>
      <c r="AA14" s="131"/>
      <c r="AB14" s="136"/>
      <c r="AC14" s="133">
        <f>SUM(AC5:AC13)</f>
        <v>1</v>
      </c>
      <c r="AD14" s="137">
        <f t="shared" si="5"/>
        <v>0.03</v>
      </c>
      <c r="AE14" s="375"/>
      <c r="AF14" s="131"/>
      <c r="AG14" s="131"/>
      <c r="AH14" s="136"/>
      <c r="AI14" s="133">
        <f>SUM(AI5:AI13)</f>
        <v>0</v>
      </c>
      <c r="AJ14" s="137">
        <f t="shared" si="4"/>
        <v>0</v>
      </c>
      <c r="AK14" s="130"/>
      <c r="AL14" s="123"/>
      <c r="AM14" s="123"/>
    </row>
    <row r="15" spans="1:39" ht="35.1" customHeight="1">
      <c r="A15" s="397">
        <f>'楊心菜單4_(幼)'!K13</f>
        <v>0</v>
      </c>
      <c r="B15" s="138"/>
      <c r="C15" s="138"/>
      <c r="D15" s="129"/>
      <c r="E15" s="115"/>
      <c r="F15" s="114">
        <f>$E15*$F$3/1000</f>
        <v>0</v>
      </c>
      <c r="G15" s="398">
        <f>'楊心菜單4_(幼)'!K15</f>
        <v>0</v>
      </c>
      <c r="H15" s="138"/>
      <c r="I15" s="138"/>
      <c r="J15" s="140"/>
      <c r="K15" s="140"/>
      <c r="L15" s="163">
        <f>$K15*$L$3/1000</f>
        <v>0</v>
      </c>
      <c r="M15" s="398" t="str">
        <f>'楊心菜單4_(幼)'!K17</f>
        <v>水果拼盤</v>
      </c>
      <c r="N15" s="138"/>
      <c r="O15" s="138"/>
      <c r="P15" s="141" t="s">
        <v>98</v>
      </c>
      <c r="Q15" s="140"/>
      <c r="R15" s="163">
        <v>2</v>
      </c>
      <c r="S15" s="398" t="str">
        <f>'楊心菜單4_(幼)'!K19</f>
        <v>咖哩燉飯</v>
      </c>
      <c r="T15" s="113"/>
      <c r="U15" s="113"/>
      <c r="V15" s="142" t="s">
        <v>90</v>
      </c>
      <c r="W15" s="143"/>
      <c r="X15" s="163" t="s">
        <v>105</v>
      </c>
      <c r="Y15" s="382" t="str">
        <f>'楊心菜單4_(幼)'!K21</f>
        <v>湯粄條</v>
      </c>
      <c r="Z15" s="113"/>
      <c r="AA15" s="113"/>
      <c r="AB15" s="144" t="s">
        <v>110</v>
      </c>
      <c r="AC15" s="143">
        <v>28</v>
      </c>
      <c r="AD15" s="164">
        <f t="shared" si="5"/>
        <v>0.84</v>
      </c>
      <c r="AE15" s="373"/>
      <c r="AF15" s="113"/>
      <c r="AG15" s="113"/>
      <c r="AH15" s="145"/>
      <c r="AI15" s="140"/>
      <c r="AJ15" s="164">
        <f t="shared" si="4"/>
        <v>0</v>
      </c>
      <c r="AK15" s="146"/>
      <c r="AL15" s="123"/>
      <c r="AM15" s="123"/>
    </row>
    <row r="16" spans="1:39" ht="35.1" customHeight="1">
      <c r="A16" s="380"/>
      <c r="B16" s="138"/>
      <c r="C16" s="113"/>
      <c r="D16" s="115"/>
      <c r="E16" s="115"/>
      <c r="F16" s="114">
        <f>$E16*$F$3/1000</f>
        <v>0</v>
      </c>
      <c r="G16" s="383"/>
      <c r="H16" s="138"/>
      <c r="I16" s="113"/>
      <c r="J16" s="5"/>
      <c r="K16" s="6"/>
      <c r="L16" s="114">
        <f>$K16*$L$3/1000</f>
        <v>0</v>
      </c>
      <c r="M16" s="383"/>
      <c r="N16" s="113"/>
      <c r="O16" s="113"/>
      <c r="P16" s="115" t="s">
        <v>99</v>
      </c>
      <c r="Q16" s="6"/>
      <c r="R16" s="114">
        <v>2</v>
      </c>
      <c r="S16" s="383"/>
      <c r="T16" s="113"/>
      <c r="U16" s="113"/>
      <c r="V16" s="148" t="s">
        <v>101</v>
      </c>
      <c r="W16" s="149">
        <v>10</v>
      </c>
      <c r="X16" s="114">
        <f t="shared" si="3"/>
        <v>0.3</v>
      </c>
      <c r="Y16" s="383"/>
      <c r="Z16" s="113"/>
      <c r="AA16" s="113"/>
      <c r="AB16" s="150" t="s">
        <v>111</v>
      </c>
      <c r="AC16" s="149">
        <v>2</v>
      </c>
      <c r="AD16" s="120">
        <f t="shared" si="5"/>
        <v>0.06</v>
      </c>
      <c r="AE16" s="374"/>
      <c r="AF16" s="113"/>
      <c r="AG16" s="113"/>
      <c r="AH16" s="151"/>
      <c r="AI16" s="6"/>
      <c r="AJ16" s="120">
        <f t="shared" si="4"/>
        <v>0</v>
      </c>
      <c r="AK16" s="146"/>
      <c r="AL16" s="123"/>
      <c r="AM16" s="123"/>
    </row>
    <row r="17" spans="1:39" ht="35.1" customHeight="1">
      <c r="A17" s="380"/>
      <c r="B17" s="138"/>
      <c r="C17" s="113"/>
      <c r="D17" s="115"/>
      <c r="E17" s="115"/>
      <c r="F17" s="114">
        <f t="shared" ref="F17:F23" si="6">$E17*$F$3/1000</f>
        <v>0</v>
      </c>
      <c r="G17" s="383"/>
      <c r="H17" s="138"/>
      <c r="I17" s="113"/>
      <c r="J17" s="152"/>
      <c r="K17" s="4"/>
      <c r="L17" s="114">
        <f t="shared" ref="L17:L23" si="7">$K17*$L$3/1000</f>
        <v>0</v>
      </c>
      <c r="M17" s="383"/>
      <c r="N17" s="113"/>
      <c r="O17" s="113"/>
      <c r="P17" s="115" t="s">
        <v>100</v>
      </c>
      <c r="Q17" s="4"/>
      <c r="R17" s="114">
        <v>1.5</v>
      </c>
      <c r="S17" s="383"/>
      <c r="T17" s="113"/>
      <c r="U17" s="113"/>
      <c r="V17" s="148" t="s">
        <v>102</v>
      </c>
      <c r="W17" s="148">
        <v>10</v>
      </c>
      <c r="X17" s="114">
        <f t="shared" si="3"/>
        <v>0.3</v>
      </c>
      <c r="Y17" s="383"/>
      <c r="Z17" s="113"/>
      <c r="AA17" s="113"/>
      <c r="AB17" s="153"/>
      <c r="AC17" s="148"/>
      <c r="AD17" s="120">
        <f>$AC17*$AD$3/1000</f>
        <v>0</v>
      </c>
      <c r="AE17" s="374"/>
      <c r="AF17" s="113"/>
      <c r="AG17" s="113"/>
      <c r="AH17" s="3"/>
      <c r="AI17" s="4"/>
      <c r="AJ17" s="120">
        <f t="shared" si="4"/>
        <v>0</v>
      </c>
      <c r="AK17" s="123"/>
      <c r="AL17" s="123"/>
      <c r="AM17" s="123"/>
    </row>
    <row r="18" spans="1:39" ht="35.1" customHeight="1">
      <c r="A18" s="380"/>
      <c r="B18" s="138"/>
      <c r="C18" s="113"/>
      <c r="D18" s="115"/>
      <c r="E18" s="115"/>
      <c r="F18" s="114">
        <f t="shared" si="6"/>
        <v>0</v>
      </c>
      <c r="G18" s="383"/>
      <c r="H18" s="138"/>
      <c r="I18" s="113"/>
      <c r="J18" s="162"/>
      <c r="K18" s="4"/>
      <c r="L18" s="114">
        <f t="shared" si="7"/>
        <v>0</v>
      </c>
      <c r="M18" s="383"/>
      <c r="N18" s="113"/>
      <c r="O18" s="113"/>
      <c r="P18" s="124"/>
      <c r="Q18" s="4"/>
      <c r="R18" s="114">
        <f t="shared" si="2"/>
        <v>0</v>
      </c>
      <c r="S18" s="383"/>
      <c r="T18" s="113"/>
      <c r="U18" s="113"/>
      <c r="V18" s="148" t="s">
        <v>103</v>
      </c>
      <c r="W18" s="148">
        <v>5</v>
      </c>
      <c r="X18" s="114">
        <f t="shared" si="3"/>
        <v>0.15</v>
      </c>
      <c r="Y18" s="383"/>
      <c r="Z18" s="113"/>
      <c r="AA18" s="113"/>
      <c r="AB18" s="148" t="s">
        <v>112</v>
      </c>
      <c r="AC18" s="148">
        <v>5</v>
      </c>
      <c r="AD18" s="120">
        <f t="shared" si="5"/>
        <v>0.15</v>
      </c>
      <c r="AE18" s="374"/>
      <c r="AF18" s="113"/>
      <c r="AG18" s="113"/>
      <c r="AH18" s="4"/>
      <c r="AI18" s="4"/>
      <c r="AJ18" s="120">
        <f t="shared" si="4"/>
        <v>0</v>
      </c>
      <c r="AK18" s="123"/>
      <c r="AL18" s="123"/>
      <c r="AM18" s="123"/>
    </row>
    <row r="19" spans="1:39" ht="35.1" customHeight="1">
      <c r="A19" s="380"/>
      <c r="B19" s="138"/>
      <c r="C19" s="113"/>
      <c r="D19" s="115"/>
      <c r="E19" s="115"/>
      <c r="F19" s="114">
        <f t="shared" si="6"/>
        <v>0</v>
      </c>
      <c r="G19" s="383"/>
      <c r="H19" s="113"/>
      <c r="I19" s="113"/>
      <c r="J19" s="115"/>
      <c r="K19" s="4"/>
      <c r="L19" s="114">
        <f t="shared" si="7"/>
        <v>0</v>
      </c>
      <c r="M19" s="383"/>
      <c r="N19" s="113"/>
      <c r="O19" s="113"/>
      <c r="P19" s="115"/>
      <c r="Q19" s="4"/>
      <c r="R19" s="114">
        <f t="shared" si="2"/>
        <v>0</v>
      </c>
      <c r="S19" s="383"/>
      <c r="T19" s="113"/>
      <c r="U19" s="113"/>
      <c r="V19" s="148" t="s">
        <v>104</v>
      </c>
      <c r="W19" s="148">
        <v>2</v>
      </c>
      <c r="X19" s="114">
        <f t="shared" si="3"/>
        <v>0.06</v>
      </c>
      <c r="Y19" s="383"/>
      <c r="Z19" s="113"/>
      <c r="AA19" s="113"/>
      <c r="AB19" s="148" t="s">
        <v>103</v>
      </c>
      <c r="AC19" s="148">
        <v>10</v>
      </c>
      <c r="AD19" s="120">
        <f t="shared" si="5"/>
        <v>0.3</v>
      </c>
      <c r="AE19" s="374"/>
      <c r="AF19" s="113"/>
      <c r="AG19" s="113"/>
      <c r="AH19" s="4"/>
      <c r="AI19" s="4"/>
      <c r="AJ19" s="120">
        <f t="shared" si="4"/>
        <v>0</v>
      </c>
      <c r="AK19" s="123"/>
      <c r="AL19" s="123"/>
      <c r="AM19" s="123"/>
    </row>
    <row r="20" spans="1:39" ht="35.1" customHeight="1">
      <c r="A20" s="380"/>
      <c r="B20" s="113"/>
      <c r="C20" s="113"/>
      <c r="D20" s="115"/>
      <c r="E20" s="115"/>
      <c r="F20" s="114">
        <f t="shared" si="6"/>
        <v>0</v>
      </c>
      <c r="G20" s="383"/>
      <c r="H20" s="113"/>
      <c r="I20" s="113"/>
      <c r="J20" s="115"/>
      <c r="K20" s="115"/>
      <c r="L20" s="114">
        <f t="shared" si="7"/>
        <v>0</v>
      </c>
      <c r="M20" s="383"/>
      <c r="N20" s="113"/>
      <c r="O20" s="113"/>
      <c r="P20" s="115"/>
      <c r="Q20" s="115"/>
      <c r="R20" s="114">
        <f t="shared" si="2"/>
        <v>0</v>
      </c>
      <c r="S20" s="383"/>
      <c r="T20" s="113"/>
      <c r="U20" s="113"/>
      <c r="V20" s="175" t="s">
        <v>106</v>
      </c>
      <c r="W20" s="124"/>
      <c r="X20" s="114" t="s">
        <v>242</v>
      </c>
      <c r="Y20" s="383"/>
      <c r="Z20" s="113"/>
      <c r="AA20" s="113"/>
      <c r="AB20" s="155" t="s">
        <v>113</v>
      </c>
      <c r="AC20" s="124">
        <v>10</v>
      </c>
      <c r="AD20" s="120">
        <f t="shared" si="5"/>
        <v>0.3</v>
      </c>
      <c r="AE20" s="374"/>
      <c r="AF20" s="113"/>
      <c r="AG20" s="113"/>
      <c r="AH20" s="115"/>
      <c r="AI20" s="115"/>
      <c r="AJ20" s="120">
        <f t="shared" si="4"/>
        <v>0</v>
      </c>
      <c r="AK20" s="66"/>
      <c r="AL20" s="123"/>
      <c r="AM20" s="123"/>
    </row>
    <row r="21" spans="1:39" ht="35.1" customHeight="1">
      <c r="A21" s="380"/>
      <c r="B21" s="113"/>
      <c r="C21" s="113"/>
      <c r="D21" s="115"/>
      <c r="E21" s="115"/>
      <c r="F21" s="114">
        <f t="shared" si="6"/>
        <v>0</v>
      </c>
      <c r="G21" s="383"/>
      <c r="H21" s="113"/>
      <c r="I21" s="113"/>
      <c r="J21" s="115"/>
      <c r="K21" s="115"/>
      <c r="L21" s="114">
        <f t="shared" si="7"/>
        <v>0</v>
      </c>
      <c r="M21" s="383"/>
      <c r="N21" s="113"/>
      <c r="O21" s="113"/>
      <c r="P21" s="115"/>
      <c r="Q21" s="115"/>
      <c r="R21" s="114">
        <f t="shared" si="2"/>
        <v>0</v>
      </c>
      <c r="S21" s="383"/>
      <c r="T21" s="113"/>
      <c r="U21" s="113"/>
      <c r="V21" s="156"/>
      <c r="W21" s="124"/>
      <c r="X21" s="114">
        <f t="shared" si="3"/>
        <v>0</v>
      </c>
      <c r="Y21" s="383"/>
      <c r="Z21" s="113"/>
      <c r="AA21" s="113"/>
      <c r="AB21" s="126"/>
      <c r="AC21" s="115"/>
      <c r="AD21" s="120">
        <f t="shared" si="5"/>
        <v>0</v>
      </c>
      <c r="AE21" s="374"/>
      <c r="AF21" s="113"/>
      <c r="AG21" s="113"/>
      <c r="AH21" s="126"/>
      <c r="AI21" s="115"/>
      <c r="AJ21" s="120">
        <f t="shared" si="4"/>
        <v>0</v>
      </c>
      <c r="AK21" s="66"/>
      <c r="AL21" s="123"/>
      <c r="AM21" s="123"/>
    </row>
    <row r="22" spans="1:39" ht="35.1" customHeight="1">
      <c r="A22" s="380"/>
      <c r="B22" s="113"/>
      <c r="C22" s="113"/>
      <c r="D22" s="115"/>
      <c r="E22" s="115"/>
      <c r="F22" s="114">
        <f t="shared" si="6"/>
        <v>0</v>
      </c>
      <c r="G22" s="383"/>
      <c r="H22" s="113"/>
      <c r="I22" s="113"/>
      <c r="J22" s="126"/>
      <c r="K22" s="115"/>
      <c r="L22" s="114">
        <f t="shared" si="7"/>
        <v>0</v>
      </c>
      <c r="M22" s="383"/>
      <c r="N22" s="113"/>
      <c r="O22" s="113"/>
      <c r="P22" s="115"/>
      <c r="Q22" s="115"/>
      <c r="R22" s="114">
        <f t="shared" si="2"/>
        <v>0</v>
      </c>
      <c r="S22" s="383"/>
      <c r="T22" s="113"/>
      <c r="U22" s="113"/>
      <c r="V22" s="126"/>
      <c r="W22" s="115"/>
      <c r="X22" s="114">
        <f t="shared" si="3"/>
        <v>0</v>
      </c>
      <c r="Y22" s="383"/>
      <c r="Z22" s="113"/>
      <c r="AA22" s="113"/>
      <c r="AB22" s="115"/>
      <c r="AC22" s="115"/>
      <c r="AD22" s="120">
        <f t="shared" si="5"/>
        <v>0</v>
      </c>
      <c r="AE22" s="374"/>
      <c r="AF22" s="113"/>
      <c r="AG22" s="113"/>
      <c r="AH22" s="115"/>
      <c r="AI22" s="115"/>
      <c r="AJ22" s="120">
        <f t="shared" si="4"/>
        <v>0</v>
      </c>
      <c r="AK22" s="66"/>
      <c r="AL22" s="123"/>
      <c r="AM22" s="123"/>
    </row>
    <row r="23" spans="1:39" ht="35.1" customHeight="1">
      <c r="A23" s="380"/>
      <c r="B23" s="113"/>
      <c r="C23" s="113"/>
      <c r="D23" s="115"/>
      <c r="E23" s="115"/>
      <c r="F23" s="114">
        <f t="shared" si="6"/>
        <v>0</v>
      </c>
      <c r="G23" s="383"/>
      <c r="H23" s="113"/>
      <c r="I23" s="113"/>
      <c r="J23" s="115"/>
      <c r="K23" s="115"/>
      <c r="L23" s="114">
        <f t="shared" si="7"/>
        <v>0</v>
      </c>
      <c r="M23" s="383"/>
      <c r="N23" s="113"/>
      <c r="O23" s="113"/>
      <c r="P23" s="115"/>
      <c r="Q23" s="115"/>
      <c r="R23" s="114">
        <f t="shared" si="2"/>
        <v>0</v>
      </c>
      <c r="S23" s="383"/>
      <c r="T23" s="113"/>
      <c r="U23" s="113"/>
      <c r="V23" s="126"/>
      <c r="W23" s="115"/>
      <c r="X23" s="114">
        <f t="shared" si="3"/>
        <v>0</v>
      </c>
      <c r="Y23" s="383"/>
      <c r="Z23" s="113"/>
      <c r="AA23" s="113"/>
      <c r="AB23" s="115"/>
      <c r="AC23" s="115"/>
      <c r="AD23" s="120">
        <f t="shared" si="5"/>
        <v>0</v>
      </c>
      <c r="AE23" s="374"/>
      <c r="AF23" s="113"/>
      <c r="AG23" s="113"/>
      <c r="AH23" s="115"/>
      <c r="AI23" s="115"/>
      <c r="AJ23" s="120">
        <f t="shared" si="4"/>
        <v>0</v>
      </c>
      <c r="AK23" s="66"/>
      <c r="AL23" s="123"/>
      <c r="AM23" s="123"/>
    </row>
    <row r="24" spans="1:39" ht="35.1" customHeight="1" thickBot="1">
      <c r="A24" s="381"/>
      <c r="B24" s="131"/>
      <c r="C24" s="131"/>
      <c r="D24" s="132"/>
      <c r="E24" s="133">
        <f>SUM(E15:E23)</f>
        <v>0</v>
      </c>
      <c r="F24" s="134"/>
      <c r="G24" s="384"/>
      <c r="H24" s="131"/>
      <c r="I24" s="131"/>
      <c r="J24" s="132"/>
      <c r="K24" s="133">
        <f>SUM(K15:K23)</f>
        <v>0</v>
      </c>
      <c r="L24" s="134"/>
      <c r="M24" s="384"/>
      <c r="N24" s="131"/>
      <c r="O24" s="131"/>
      <c r="P24" s="132"/>
      <c r="Q24" s="133">
        <f>SUM(Q15:Q23)</f>
        <v>0</v>
      </c>
      <c r="R24" s="134"/>
      <c r="S24" s="384"/>
      <c r="T24" s="131"/>
      <c r="U24" s="131"/>
      <c r="V24" s="157"/>
      <c r="W24" s="133">
        <f>SUM(W15:W23)</f>
        <v>27</v>
      </c>
      <c r="X24" s="134"/>
      <c r="Y24" s="384"/>
      <c r="Z24" s="131"/>
      <c r="AA24" s="131"/>
      <c r="AB24" s="132"/>
      <c r="AC24" s="133">
        <f>SUM(AC15:AC23)</f>
        <v>55</v>
      </c>
      <c r="AD24" s="137"/>
      <c r="AE24" s="375"/>
      <c r="AF24" s="131"/>
      <c r="AG24" s="131"/>
      <c r="AH24" s="132"/>
      <c r="AI24" s="133">
        <f>SUM(AI15:AI23)</f>
        <v>0</v>
      </c>
      <c r="AJ24" s="137"/>
      <c r="AK24" s="67"/>
      <c r="AL24" s="123"/>
      <c r="AM24" s="123"/>
    </row>
    <row r="25" spans="1:39" ht="35.1" customHeight="1" thickBot="1">
      <c r="A25" s="165"/>
      <c r="B25" s="166"/>
      <c r="C25" s="166"/>
      <c r="D25" s="167" t="s">
        <v>86</v>
      </c>
      <c r="E25" s="167"/>
      <c r="F25" s="167"/>
      <c r="G25" s="167"/>
      <c r="H25" s="167"/>
      <c r="I25" s="167"/>
      <c r="J25" s="167"/>
      <c r="K25" s="167"/>
      <c r="L25" s="168" t="s">
        <v>87</v>
      </c>
      <c r="M25" s="169"/>
      <c r="N25" s="169"/>
      <c r="O25" s="169"/>
      <c r="P25" s="167"/>
      <c r="Q25" s="167"/>
      <c r="R25" s="167"/>
      <c r="S25" s="167" t="s">
        <v>88</v>
      </c>
      <c r="T25" s="167"/>
      <c r="U25" s="167"/>
      <c r="V25" s="167"/>
      <c r="W25" s="167"/>
      <c r="X25" s="167"/>
      <c r="Y25" s="167" t="s">
        <v>89</v>
      </c>
      <c r="Z25" s="167"/>
      <c r="AA25" s="167"/>
      <c r="AB25" s="167"/>
      <c r="AC25" s="167"/>
      <c r="AD25" s="172"/>
      <c r="AE25" s="166"/>
      <c r="AF25" s="166"/>
      <c r="AG25" s="166"/>
      <c r="AH25" s="166"/>
      <c r="AI25" s="170"/>
      <c r="AJ25" s="171"/>
      <c r="AK25" s="160"/>
      <c r="AL25" s="123"/>
      <c r="AM25" s="123"/>
    </row>
    <row r="26" spans="1:39">
      <c r="AH26" s="123"/>
      <c r="AI26" s="158"/>
      <c r="AJ26" s="123"/>
      <c r="AK26" s="123"/>
      <c r="AL26" s="123"/>
      <c r="AM26" s="123"/>
    </row>
    <row r="27" spans="1:39" ht="30">
      <c r="AH27" s="123"/>
      <c r="AI27" s="158"/>
      <c r="AJ27" s="159"/>
      <c r="AK27" s="161"/>
      <c r="AL27" s="123"/>
      <c r="AM27" s="123"/>
    </row>
    <row r="28" spans="1:39" ht="30">
      <c r="AH28" s="123"/>
      <c r="AI28" s="158"/>
      <c r="AJ28" s="159"/>
      <c r="AK28" s="161"/>
      <c r="AL28" s="123"/>
      <c r="AM28" s="123"/>
    </row>
    <row r="29" spans="1:39" ht="30">
      <c r="AH29" s="123"/>
      <c r="AI29" s="158"/>
      <c r="AJ29" s="159"/>
      <c r="AK29" s="161"/>
      <c r="AL29" s="123"/>
      <c r="AM29" s="123"/>
    </row>
  </sheetData>
  <mergeCells count="37">
    <mergeCell ref="A15:A24"/>
    <mergeCell ref="G15:G24"/>
    <mergeCell ref="M15:M24"/>
    <mergeCell ref="S15:S24"/>
    <mergeCell ref="Y15:Y24"/>
    <mergeCell ref="AE15:AE24"/>
    <mergeCell ref="AF2:AF4"/>
    <mergeCell ref="AG2:AG4"/>
    <mergeCell ref="AH2:AJ2"/>
    <mergeCell ref="A5:A14"/>
    <mergeCell ref="G5:G14"/>
    <mergeCell ref="M5:M14"/>
    <mergeCell ref="S5:S14"/>
    <mergeCell ref="Y5:Y14"/>
    <mergeCell ref="AE5:AE14"/>
    <mergeCell ref="V2:X2"/>
    <mergeCell ref="Y2:Y4"/>
    <mergeCell ref="Z2:Z4"/>
    <mergeCell ref="AA2:AA4"/>
    <mergeCell ref="AB2:AD2"/>
    <mergeCell ref="AE2:AE4"/>
    <mergeCell ref="U2:U4"/>
    <mergeCell ref="A1:AD1"/>
    <mergeCell ref="A2:A4"/>
    <mergeCell ref="B2:B4"/>
    <mergeCell ref="C2:C4"/>
    <mergeCell ref="D2:F2"/>
    <mergeCell ref="G2:G4"/>
    <mergeCell ref="H2:H4"/>
    <mergeCell ref="I2:I4"/>
    <mergeCell ref="J2:L2"/>
    <mergeCell ref="M2:M4"/>
    <mergeCell ref="N2:N4"/>
    <mergeCell ref="O2:O4"/>
    <mergeCell ref="P2:R2"/>
    <mergeCell ref="S2:S4"/>
    <mergeCell ref="T2:T4"/>
  </mergeCells>
  <phoneticPr fontId="3" type="noConversion"/>
  <printOptions horizontalCentered="1" verticalCentered="1"/>
  <pageMargins left="0" right="0" top="0" bottom="0" header="0.51181102362204722" footer="0.51181102362204722"/>
  <pageSetup paperSize="9" scale="5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"/>
  <sheetViews>
    <sheetView view="pageBreakPreview" zoomScale="55" zoomScaleNormal="50" zoomScaleSheetLayoutView="55" workbookViewId="0">
      <selection activeCell="P20" sqref="P20"/>
    </sheetView>
  </sheetViews>
  <sheetFormatPr defaultRowHeight="16.5"/>
  <cols>
    <col min="1" max="1" width="4.875" style="104" customWidth="1"/>
    <col min="2" max="2" width="4.875" style="104" hidden="1" customWidth="1"/>
    <col min="3" max="3" width="4.875" style="104" customWidth="1"/>
    <col min="4" max="4" width="20.625" style="104" customWidth="1"/>
    <col min="5" max="5" width="7" style="104" hidden="1" customWidth="1"/>
    <col min="6" max="6" width="13.625" style="104" customWidth="1"/>
    <col min="7" max="7" width="4.875" style="104" customWidth="1"/>
    <col min="8" max="8" width="4.875" style="104" hidden="1" customWidth="1"/>
    <col min="9" max="9" width="4.875" style="104" customWidth="1"/>
    <col min="10" max="10" width="20.625" style="104" customWidth="1"/>
    <col min="11" max="11" width="7" style="104" hidden="1" customWidth="1"/>
    <col min="12" max="12" width="13.625" style="104" customWidth="1"/>
    <col min="13" max="13" width="4.875" style="104" customWidth="1"/>
    <col min="14" max="14" width="4.875" style="104" hidden="1" customWidth="1"/>
    <col min="15" max="15" width="4.875" style="104" customWidth="1"/>
    <col min="16" max="16" width="26" style="104" customWidth="1"/>
    <col min="17" max="17" width="7" style="104" hidden="1" customWidth="1"/>
    <col min="18" max="18" width="13.625" style="104" customWidth="1"/>
    <col min="19" max="19" width="4.875" style="104" customWidth="1"/>
    <col min="20" max="20" width="4.875" style="104" hidden="1" customWidth="1"/>
    <col min="21" max="21" width="4.875" style="104" customWidth="1"/>
    <col min="22" max="22" width="20.625" style="104" customWidth="1"/>
    <col min="23" max="23" width="7" style="104" hidden="1" customWidth="1"/>
    <col min="24" max="24" width="13.625" style="104" customWidth="1"/>
    <col min="25" max="25" width="4.875" style="104" customWidth="1"/>
    <col min="26" max="26" width="4.875" style="104" hidden="1" customWidth="1"/>
    <col min="27" max="27" width="4.875" style="104" customWidth="1"/>
    <col min="28" max="28" width="22.875" style="104" customWidth="1"/>
    <col min="29" max="29" width="7" style="104" hidden="1" customWidth="1"/>
    <col min="30" max="30" width="13.625" style="104" customWidth="1"/>
    <col min="31" max="33" width="5.75" style="104" hidden="1" customWidth="1"/>
    <col min="34" max="34" width="22.75" style="104" hidden="1" customWidth="1"/>
    <col min="35" max="35" width="7.5" style="104" hidden="1" customWidth="1"/>
    <col min="36" max="36" width="13.625" style="104" hidden="1" customWidth="1"/>
    <col min="37" max="273" width="9" style="104"/>
    <col min="274" max="274" width="4.875" style="104" customWidth="1"/>
    <col min="275" max="275" width="20.625" style="104" customWidth="1"/>
    <col min="276" max="276" width="18.625" style="104" customWidth="1"/>
    <col min="277" max="277" width="4.875" style="104" customWidth="1"/>
    <col min="278" max="278" width="20.625" style="104" customWidth="1"/>
    <col min="279" max="279" width="18.625" style="104" customWidth="1"/>
    <col min="280" max="280" width="4.875" style="104" customWidth="1"/>
    <col min="281" max="281" width="26" style="104" customWidth="1"/>
    <col min="282" max="282" width="18.625" style="104" customWidth="1"/>
    <col min="283" max="283" width="4.875" style="104" customWidth="1"/>
    <col min="284" max="284" width="20.625" style="104" customWidth="1"/>
    <col min="285" max="285" width="18.625" style="104" customWidth="1"/>
    <col min="286" max="286" width="4.875" style="104" customWidth="1"/>
    <col min="287" max="287" width="22.875" style="104" customWidth="1"/>
    <col min="288" max="288" width="18.625" style="104" customWidth="1"/>
    <col min="289" max="290" width="9" style="104"/>
    <col min="291" max="291" width="32.5" style="104" customWidth="1"/>
    <col min="292" max="529" width="9" style="104"/>
    <col min="530" max="530" width="4.875" style="104" customWidth="1"/>
    <col min="531" max="531" width="20.625" style="104" customWidth="1"/>
    <col min="532" max="532" width="18.625" style="104" customWidth="1"/>
    <col min="533" max="533" width="4.875" style="104" customWidth="1"/>
    <col min="534" max="534" width="20.625" style="104" customWidth="1"/>
    <col min="535" max="535" width="18.625" style="104" customWidth="1"/>
    <col min="536" max="536" width="4.875" style="104" customWidth="1"/>
    <col min="537" max="537" width="26" style="104" customWidth="1"/>
    <col min="538" max="538" width="18.625" style="104" customWidth="1"/>
    <col min="539" max="539" width="4.875" style="104" customWidth="1"/>
    <col min="540" max="540" width="20.625" style="104" customWidth="1"/>
    <col min="541" max="541" width="18.625" style="104" customWidth="1"/>
    <col min="542" max="542" width="4.875" style="104" customWidth="1"/>
    <col min="543" max="543" width="22.875" style="104" customWidth="1"/>
    <col min="544" max="544" width="18.625" style="104" customWidth="1"/>
    <col min="545" max="546" width="9" style="104"/>
    <col min="547" max="547" width="32.5" style="104" customWidth="1"/>
    <col min="548" max="785" width="9" style="104"/>
    <col min="786" max="786" width="4.875" style="104" customWidth="1"/>
    <col min="787" max="787" width="20.625" style="104" customWidth="1"/>
    <col min="788" max="788" width="18.625" style="104" customWidth="1"/>
    <col min="789" max="789" width="4.875" style="104" customWidth="1"/>
    <col min="790" max="790" width="20.625" style="104" customWidth="1"/>
    <col min="791" max="791" width="18.625" style="104" customWidth="1"/>
    <col min="792" max="792" width="4.875" style="104" customWidth="1"/>
    <col min="793" max="793" width="26" style="104" customWidth="1"/>
    <col min="794" max="794" width="18.625" style="104" customWidth="1"/>
    <col min="795" max="795" width="4.875" style="104" customWidth="1"/>
    <col min="796" max="796" width="20.625" style="104" customWidth="1"/>
    <col min="797" max="797" width="18.625" style="104" customWidth="1"/>
    <col min="798" max="798" width="4.875" style="104" customWidth="1"/>
    <col min="799" max="799" width="22.875" style="104" customWidth="1"/>
    <col min="800" max="800" width="18.625" style="104" customWidth="1"/>
    <col min="801" max="802" width="9" style="104"/>
    <col min="803" max="803" width="32.5" style="104" customWidth="1"/>
    <col min="804" max="1041" width="9" style="104"/>
    <col min="1042" max="1042" width="4.875" style="104" customWidth="1"/>
    <col min="1043" max="1043" width="20.625" style="104" customWidth="1"/>
    <col min="1044" max="1044" width="18.625" style="104" customWidth="1"/>
    <col min="1045" max="1045" width="4.875" style="104" customWidth="1"/>
    <col min="1046" max="1046" width="20.625" style="104" customWidth="1"/>
    <col min="1047" max="1047" width="18.625" style="104" customWidth="1"/>
    <col min="1048" max="1048" width="4.875" style="104" customWidth="1"/>
    <col min="1049" max="1049" width="26" style="104" customWidth="1"/>
    <col min="1050" max="1050" width="18.625" style="104" customWidth="1"/>
    <col min="1051" max="1051" width="4.875" style="104" customWidth="1"/>
    <col min="1052" max="1052" width="20.625" style="104" customWidth="1"/>
    <col min="1053" max="1053" width="18.625" style="104" customWidth="1"/>
    <col min="1054" max="1054" width="4.875" style="104" customWidth="1"/>
    <col min="1055" max="1055" width="22.875" style="104" customWidth="1"/>
    <col min="1056" max="1056" width="18.625" style="104" customWidth="1"/>
    <col min="1057" max="1058" width="9" style="104"/>
    <col min="1059" max="1059" width="32.5" style="104" customWidth="1"/>
    <col min="1060" max="1297" width="9" style="104"/>
    <col min="1298" max="1298" width="4.875" style="104" customWidth="1"/>
    <col min="1299" max="1299" width="20.625" style="104" customWidth="1"/>
    <col min="1300" max="1300" width="18.625" style="104" customWidth="1"/>
    <col min="1301" max="1301" width="4.875" style="104" customWidth="1"/>
    <col min="1302" max="1302" width="20.625" style="104" customWidth="1"/>
    <col min="1303" max="1303" width="18.625" style="104" customWidth="1"/>
    <col min="1304" max="1304" width="4.875" style="104" customWidth="1"/>
    <col min="1305" max="1305" width="26" style="104" customWidth="1"/>
    <col min="1306" max="1306" width="18.625" style="104" customWidth="1"/>
    <col min="1307" max="1307" width="4.875" style="104" customWidth="1"/>
    <col min="1308" max="1308" width="20.625" style="104" customWidth="1"/>
    <col min="1309" max="1309" width="18.625" style="104" customWidth="1"/>
    <col min="1310" max="1310" width="4.875" style="104" customWidth="1"/>
    <col min="1311" max="1311" width="22.875" style="104" customWidth="1"/>
    <col min="1312" max="1312" width="18.625" style="104" customWidth="1"/>
    <col min="1313" max="1314" width="9" style="104"/>
    <col min="1315" max="1315" width="32.5" style="104" customWidth="1"/>
    <col min="1316" max="1553" width="9" style="104"/>
    <col min="1554" max="1554" width="4.875" style="104" customWidth="1"/>
    <col min="1555" max="1555" width="20.625" style="104" customWidth="1"/>
    <col min="1556" max="1556" width="18.625" style="104" customWidth="1"/>
    <col min="1557" max="1557" width="4.875" style="104" customWidth="1"/>
    <col min="1558" max="1558" width="20.625" style="104" customWidth="1"/>
    <col min="1559" max="1559" width="18.625" style="104" customWidth="1"/>
    <col min="1560" max="1560" width="4.875" style="104" customWidth="1"/>
    <col min="1561" max="1561" width="26" style="104" customWidth="1"/>
    <col min="1562" max="1562" width="18.625" style="104" customWidth="1"/>
    <col min="1563" max="1563" width="4.875" style="104" customWidth="1"/>
    <col min="1564" max="1564" width="20.625" style="104" customWidth="1"/>
    <col min="1565" max="1565" width="18.625" style="104" customWidth="1"/>
    <col min="1566" max="1566" width="4.875" style="104" customWidth="1"/>
    <col min="1567" max="1567" width="22.875" style="104" customWidth="1"/>
    <col min="1568" max="1568" width="18.625" style="104" customWidth="1"/>
    <col min="1569" max="1570" width="9" style="104"/>
    <col min="1571" max="1571" width="32.5" style="104" customWidth="1"/>
    <col min="1572" max="1809" width="9" style="104"/>
    <col min="1810" max="1810" width="4.875" style="104" customWidth="1"/>
    <col min="1811" max="1811" width="20.625" style="104" customWidth="1"/>
    <col min="1812" max="1812" width="18.625" style="104" customWidth="1"/>
    <col min="1813" max="1813" width="4.875" style="104" customWidth="1"/>
    <col min="1814" max="1814" width="20.625" style="104" customWidth="1"/>
    <col min="1815" max="1815" width="18.625" style="104" customWidth="1"/>
    <col min="1816" max="1816" width="4.875" style="104" customWidth="1"/>
    <col min="1817" max="1817" width="26" style="104" customWidth="1"/>
    <col min="1818" max="1818" width="18.625" style="104" customWidth="1"/>
    <col min="1819" max="1819" width="4.875" style="104" customWidth="1"/>
    <col min="1820" max="1820" width="20.625" style="104" customWidth="1"/>
    <col min="1821" max="1821" width="18.625" style="104" customWidth="1"/>
    <col min="1822" max="1822" width="4.875" style="104" customWidth="1"/>
    <col min="1823" max="1823" width="22.875" style="104" customWidth="1"/>
    <col min="1824" max="1824" width="18.625" style="104" customWidth="1"/>
    <col min="1825" max="1826" width="9" style="104"/>
    <col min="1827" max="1827" width="32.5" style="104" customWidth="1"/>
    <col min="1828" max="2065" width="9" style="104"/>
    <col min="2066" max="2066" width="4.875" style="104" customWidth="1"/>
    <col min="2067" max="2067" width="20.625" style="104" customWidth="1"/>
    <col min="2068" max="2068" width="18.625" style="104" customWidth="1"/>
    <col min="2069" max="2069" width="4.875" style="104" customWidth="1"/>
    <col min="2070" max="2070" width="20.625" style="104" customWidth="1"/>
    <col min="2071" max="2071" width="18.625" style="104" customWidth="1"/>
    <col min="2072" max="2072" width="4.875" style="104" customWidth="1"/>
    <col min="2073" max="2073" width="26" style="104" customWidth="1"/>
    <col min="2074" max="2074" width="18.625" style="104" customWidth="1"/>
    <col min="2075" max="2075" width="4.875" style="104" customWidth="1"/>
    <col min="2076" max="2076" width="20.625" style="104" customWidth="1"/>
    <col min="2077" max="2077" width="18.625" style="104" customWidth="1"/>
    <col min="2078" max="2078" width="4.875" style="104" customWidth="1"/>
    <col min="2079" max="2079" width="22.875" style="104" customWidth="1"/>
    <col min="2080" max="2080" width="18.625" style="104" customWidth="1"/>
    <col min="2081" max="2082" width="9" style="104"/>
    <col min="2083" max="2083" width="32.5" style="104" customWidth="1"/>
    <col min="2084" max="2321" width="9" style="104"/>
    <col min="2322" max="2322" width="4.875" style="104" customWidth="1"/>
    <col min="2323" max="2323" width="20.625" style="104" customWidth="1"/>
    <col min="2324" max="2324" width="18.625" style="104" customWidth="1"/>
    <col min="2325" max="2325" width="4.875" style="104" customWidth="1"/>
    <col min="2326" max="2326" width="20.625" style="104" customWidth="1"/>
    <col min="2327" max="2327" width="18.625" style="104" customWidth="1"/>
    <col min="2328" max="2328" width="4.875" style="104" customWidth="1"/>
    <col min="2329" max="2329" width="26" style="104" customWidth="1"/>
    <col min="2330" max="2330" width="18.625" style="104" customWidth="1"/>
    <col min="2331" max="2331" width="4.875" style="104" customWidth="1"/>
    <col min="2332" max="2332" width="20.625" style="104" customWidth="1"/>
    <col min="2333" max="2333" width="18.625" style="104" customWidth="1"/>
    <col min="2334" max="2334" width="4.875" style="104" customWidth="1"/>
    <col min="2335" max="2335" width="22.875" style="104" customWidth="1"/>
    <col min="2336" max="2336" width="18.625" style="104" customWidth="1"/>
    <col min="2337" max="2338" width="9" style="104"/>
    <col min="2339" max="2339" width="32.5" style="104" customWidth="1"/>
    <col min="2340" max="2577" width="9" style="104"/>
    <col min="2578" max="2578" width="4.875" style="104" customWidth="1"/>
    <col min="2579" max="2579" width="20.625" style="104" customWidth="1"/>
    <col min="2580" max="2580" width="18.625" style="104" customWidth="1"/>
    <col min="2581" max="2581" width="4.875" style="104" customWidth="1"/>
    <col min="2582" max="2582" width="20.625" style="104" customWidth="1"/>
    <col min="2583" max="2583" width="18.625" style="104" customWidth="1"/>
    <col min="2584" max="2584" width="4.875" style="104" customWidth="1"/>
    <col min="2585" max="2585" width="26" style="104" customWidth="1"/>
    <col min="2586" max="2586" width="18.625" style="104" customWidth="1"/>
    <col min="2587" max="2587" width="4.875" style="104" customWidth="1"/>
    <col min="2588" max="2588" width="20.625" style="104" customWidth="1"/>
    <col min="2589" max="2589" width="18.625" style="104" customWidth="1"/>
    <col min="2590" max="2590" width="4.875" style="104" customWidth="1"/>
    <col min="2591" max="2591" width="22.875" style="104" customWidth="1"/>
    <col min="2592" max="2592" width="18.625" style="104" customWidth="1"/>
    <col min="2593" max="2594" width="9" style="104"/>
    <col min="2595" max="2595" width="32.5" style="104" customWidth="1"/>
    <col min="2596" max="2833" width="9" style="104"/>
    <col min="2834" max="2834" width="4.875" style="104" customWidth="1"/>
    <col min="2835" max="2835" width="20.625" style="104" customWidth="1"/>
    <col min="2836" max="2836" width="18.625" style="104" customWidth="1"/>
    <col min="2837" max="2837" width="4.875" style="104" customWidth="1"/>
    <col min="2838" max="2838" width="20.625" style="104" customWidth="1"/>
    <col min="2839" max="2839" width="18.625" style="104" customWidth="1"/>
    <col min="2840" max="2840" width="4.875" style="104" customWidth="1"/>
    <col min="2841" max="2841" width="26" style="104" customWidth="1"/>
    <col min="2842" max="2842" width="18.625" style="104" customWidth="1"/>
    <col min="2843" max="2843" width="4.875" style="104" customWidth="1"/>
    <col min="2844" max="2844" width="20.625" style="104" customWidth="1"/>
    <col min="2845" max="2845" width="18.625" style="104" customWidth="1"/>
    <col min="2846" max="2846" width="4.875" style="104" customWidth="1"/>
    <col min="2847" max="2847" width="22.875" style="104" customWidth="1"/>
    <col min="2848" max="2848" width="18.625" style="104" customWidth="1"/>
    <col min="2849" max="2850" width="9" style="104"/>
    <col min="2851" max="2851" width="32.5" style="104" customWidth="1"/>
    <col min="2852" max="3089" width="9" style="104"/>
    <col min="3090" max="3090" width="4.875" style="104" customWidth="1"/>
    <col min="3091" max="3091" width="20.625" style="104" customWidth="1"/>
    <col min="3092" max="3092" width="18.625" style="104" customWidth="1"/>
    <col min="3093" max="3093" width="4.875" style="104" customWidth="1"/>
    <col min="3094" max="3094" width="20.625" style="104" customWidth="1"/>
    <col min="3095" max="3095" width="18.625" style="104" customWidth="1"/>
    <col min="3096" max="3096" width="4.875" style="104" customWidth="1"/>
    <col min="3097" max="3097" width="26" style="104" customWidth="1"/>
    <col min="3098" max="3098" width="18.625" style="104" customWidth="1"/>
    <col min="3099" max="3099" width="4.875" style="104" customWidth="1"/>
    <col min="3100" max="3100" width="20.625" style="104" customWidth="1"/>
    <col min="3101" max="3101" width="18.625" style="104" customWidth="1"/>
    <col min="3102" max="3102" width="4.875" style="104" customWidth="1"/>
    <col min="3103" max="3103" width="22.875" style="104" customWidth="1"/>
    <col min="3104" max="3104" width="18.625" style="104" customWidth="1"/>
    <col min="3105" max="3106" width="9" style="104"/>
    <col min="3107" max="3107" width="32.5" style="104" customWidth="1"/>
    <col min="3108" max="3345" width="9" style="104"/>
    <col min="3346" max="3346" width="4.875" style="104" customWidth="1"/>
    <col min="3347" max="3347" width="20.625" style="104" customWidth="1"/>
    <col min="3348" max="3348" width="18.625" style="104" customWidth="1"/>
    <col min="3349" max="3349" width="4.875" style="104" customWidth="1"/>
    <col min="3350" max="3350" width="20.625" style="104" customWidth="1"/>
    <col min="3351" max="3351" width="18.625" style="104" customWidth="1"/>
    <col min="3352" max="3352" width="4.875" style="104" customWidth="1"/>
    <col min="3353" max="3353" width="26" style="104" customWidth="1"/>
    <col min="3354" max="3354" width="18.625" style="104" customWidth="1"/>
    <col min="3355" max="3355" width="4.875" style="104" customWidth="1"/>
    <col min="3356" max="3356" width="20.625" style="104" customWidth="1"/>
    <col min="3357" max="3357" width="18.625" style="104" customWidth="1"/>
    <col min="3358" max="3358" width="4.875" style="104" customWidth="1"/>
    <col min="3359" max="3359" width="22.875" style="104" customWidth="1"/>
    <col min="3360" max="3360" width="18.625" style="104" customWidth="1"/>
    <col min="3361" max="3362" width="9" style="104"/>
    <col min="3363" max="3363" width="32.5" style="104" customWidth="1"/>
    <col min="3364" max="3601" width="9" style="104"/>
    <col min="3602" max="3602" width="4.875" style="104" customWidth="1"/>
    <col min="3603" max="3603" width="20.625" style="104" customWidth="1"/>
    <col min="3604" max="3604" width="18.625" style="104" customWidth="1"/>
    <col min="3605" max="3605" width="4.875" style="104" customWidth="1"/>
    <col min="3606" max="3606" width="20.625" style="104" customWidth="1"/>
    <col min="3607" max="3607" width="18.625" style="104" customWidth="1"/>
    <col min="3608" max="3608" width="4.875" style="104" customWidth="1"/>
    <col min="3609" max="3609" width="26" style="104" customWidth="1"/>
    <col min="3610" max="3610" width="18.625" style="104" customWidth="1"/>
    <col min="3611" max="3611" width="4.875" style="104" customWidth="1"/>
    <col min="3612" max="3612" width="20.625" style="104" customWidth="1"/>
    <col min="3613" max="3613" width="18.625" style="104" customWidth="1"/>
    <col min="3614" max="3614" width="4.875" style="104" customWidth="1"/>
    <col min="3615" max="3615" width="22.875" style="104" customWidth="1"/>
    <col min="3616" max="3616" width="18.625" style="104" customWidth="1"/>
    <col min="3617" max="3618" width="9" style="104"/>
    <col min="3619" max="3619" width="32.5" style="104" customWidth="1"/>
    <col min="3620" max="3857" width="9" style="104"/>
    <col min="3858" max="3858" width="4.875" style="104" customWidth="1"/>
    <col min="3859" max="3859" width="20.625" style="104" customWidth="1"/>
    <col min="3860" max="3860" width="18.625" style="104" customWidth="1"/>
    <col min="3861" max="3861" width="4.875" style="104" customWidth="1"/>
    <col min="3862" max="3862" width="20.625" style="104" customWidth="1"/>
    <col min="3863" max="3863" width="18.625" style="104" customWidth="1"/>
    <col min="3864" max="3864" width="4.875" style="104" customWidth="1"/>
    <col min="3865" max="3865" width="26" style="104" customWidth="1"/>
    <col min="3866" max="3866" width="18.625" style="104" customWidth="1"/>
    <col min="3867" max="3867" width="4.875" style="104" customWidth="1"/>
    <col min="3868" max="3868" width="20.625" style="104" customWidth="1"/>
    <col min="3869" max="3869" width="18.625" style="104" customWidth="1"/>
    <col min="3870" max="3870" width="4.875" style="104" customWidth="1"/>
    <col min="3871" max="3871" width="22.875" style="104" customWidth="1"/>
    <col min="3872" max="3872" width="18.625" style="104" customWidth="1"/>
    <col min="3873" max="3874" width="9" style="104"/>
    <col min="3875" max="3875" width="32.5" style="104" customWidth="1"/>
    <col min="3876" max="4113" width="9" style="104"/>
    <col min="4114" max="4114" width="4.875" style="104" customWidth="1"/>
    <col min="4115" max="4115" width="20.625" style="104" customWidth="1"/>
    <col min="4116" max="4116" width="18.625" style="104" customWidth="1"/>
    <col min="4117" max="4117" width="4.875" style="104" customWidth="1"/>
    <col min="4118" max="4118" width="20.625" style="104" customWidth="1"/>
    <col min="4119" max="4119" width="18.625" style="104" customWidth="1"/>
    <col min="4120" max="4120" width="4.875" style="104" customWidth="1"/>
    <col min="4121" max="4121" width="26" style="104" customWidth="1"/>
    <col min="4122" max="4122" width="18.625" style="104" customWidth="1"/>
    <col min="4123" max="4123" width="4.875" style="104" customWidth="1"/>
    <col min="4124" max="4124" width="20.625" style="104" customWidth="1"/>
    <col min="4125" max="4125" width="18.625" style="104" customWidth="1"/>
    <col min="4126" max="4126" width="4.875" style="104" customWidth="1"/>
    <col min="4127" max="4127" width="22.875" style="104" customWidth="1"/>
    <col min="4128" max="4128" width="18.625" style="104" customWidth="1"/>
    <col min="4129" max="4130" width="9" style="104"/>
    <col min="4131" max="4131" width="32.5" style="104" customWidth="1"/>
    <col min="4132" max="4369" width="9" style="104"/>
    <col min="4370" max="4370" width="4.875" style="104" customWidth="1"/>
    <col min="4371" max="4371" width="20.625" style="104" customWidth="1"/>
    <col min="4372" max="4372" width="18.625" style="104" customWidth="1"/>
    <col min="4373" max="4373" width="4.875" style="104" customWidth="1"/>
    <col min="4374" max="4374" width="20.625" style="104" customWidth="1"/>
    <col min="4375" max="4375" width="18.625" style="104" customWidth="1"/>
    <col min="4376" max="4376" width="4.875" style="104" customWidth="1"/>
    <col min="4377" max="4377" width="26" style="104" customWidth="1"/>
    <col min="4378" max="4378" width="18.625" style="104" customWidth="1"/>
    <col min="4379" max="4379" width="4.875" style="104" customWidth="1"/>
    <col min="4380" max="4380" width="20.625" style="104" customWidth="1"/>
    <col min="4381" max="4381" width="18.625" style="104" customWidth="1"/>
    <col min="4382" max="4382" width="4.875" style="104" customWidth="1"/>
    <col min="4383" max="4383" width="22.875" style="104" customWidth="1"/>
    <col min="4384" max="4384" width="18.625" style="104" customWidth="1"/>
    <col min="4385" max="4386" width="9" style="104"/>
    <col min="4387" max="4387" width="32.5" style="104" customWidth="1"/>
    <col min="4388" max="4625" width="9" style="104"/>
    <col min="4626" max="4626" width="4.875" style="104" customWidth="1"/>
    <col min="4627" max="4627" width="20.625" style="104" customWidth="1"/>
    <col min="4628" max="4628" width="18.625" style="104" customWidth="1"/>
    <col min="4629" max="4629" width="4.875" style="104" customWidth="1"/>
    <col min="4630" max="4630" width="20.625" style="104" customWidth="1"/>
    <col min="4631" max="4631" width="18.625" style="104" customWidth="1"/>
    <col min="4632" max="4632" width="4.875" style="104" customWidth="1"/>
    <col min="4633" max="4633" width="26" style="104" customWidth="1"/>
    <col min="4634" max="4634" width="18.625" style="104" customWidth="1"/>
    <col min="4635" max="4635" width="4.875" style="104" customWidth="1"/>
    <col min="4636" max="4636" width="20.625" style="104" customWidth="1"/>
    <col min="4637" max="4637" width="18.625" style="104" customWidth="1"/>
    <col min="4638" max="4638" width="4.875" style="104" customWidth="1"/>
    <col min="4639" max="4639" width="22.875" style="104" customWidth="1"/>
    <col min="4640" max="4640" width="18.625" style="104" customWidth="1"/>
    <col min="4641" max="4642" width="9" style="104"/>
    <col min="4643" max="4643" width="32.5" style="104" customWidth="1"/>
    <col min="4644" max="4881" width="9" style="104"/>
    <col min="4882" max="4882" width="4.875" style="104" customWidth="1"/>
    <col min="4883" max="4883" width="20.625" style="104" customWidth="1"/>
    <col min="4884" max="4884" width="18.625" style="104" customWidth="1"/>
    <col min="4885" max="4885" width="4.875" style="104" customWidth="1"/>
    <col min="4886" max="4886" width="20.625" style="104" customWidth="1"/>
    <col min="4887" max="4887" width="18.625" style="104" customWidth="1"/>
    <col min="4888" max="4888" width="4.875" style="104" customWidth="1"/>
    <col min="4889" max="4889" width="26" style="104" customWidth="1"/>
    <col min="4890" max="4890" width="18.625" style="104" customWidth="1"/>
    <col min="4891" max="4891" width="4.875" style="104" customWidth="1"/>
    <col min="4892" max="4892" width="20.625" style="104" customWidth="1"/>
    <col min="4893" max="4893" width="18.625" style="104" customWidth="1"/>
    <col min="4894" max="4894" width="4.875" style="104" customWidth="1"/>
    <col min="4895" max="4895" width="22.875" style="104" customWidth="1"/>
    <col min="4896" max="4896" width="18.625" style="104" customWidth="1"/>
    <col min="4897" max="4898" width="9" style="104"/>
    <col min="4899" max="4899" width="32.5" style="104" customWidth="1"/>
    <col min="4900" max="5137" width="9" style="104"/>
    <col min="5138" max="5138" width="4.875" style="104" customWidth="1"/>
    <col min="5139" max="5139" width="20.625" style="104" customWidth="1"/>
    <col min="5140" max="5140" width="18.625" style="104" customWidth="1"/>
    <col min="5141" max="5141" width="4.875" style="104" customWidth="1"/>
    <col min="5142" max="5142" width="20.625" style="104" customWidth="1"/>
    <col min="5143" max="5143" width="18.625" style="104" customWidth="1"/>
    <col min="5144" max="5144" width="4.875" style="104" customWidth="1"/>
    <col min="5145" max="5145" width="26" style="104" customWidth="1"/>
    <col min="5146" max="5146" width="18.625" style="104" customWidth="1"/>
    <col min="5147" max="5147" width="4.875" style="104" customWidth="1"/>
    <col min="5148" max="5148" width="20.625" style="104" customWidth="1"/>
    <col min="5149" max="5149" width="18.625" style="104" customWidth="1"/>
    <col min="5150" max="5150" width="4.875" style="104" customWidth="1"/>
    <col min="5151" max="5151" width="22.875" style="104" customWidth="1"/>
    <col min="5152" max="5152" width="18.625" style="104" customWidth="1"/>
    <col min="5153" max="5154" width="9" style="104"/>
    <col min="5155" max="5155" width="32.5" style="104" customWidth="1"/>
    <col min="5156" max="5393" width="9" style="104"/>
    <col min="5394" max="5394" width="4.875" style="104" customWidth="1"/>
    <col min="5395" max="5395" width="20.625" style="104" customWidth="1"/>
    <col min="5396" max="5396" width="18.625" style="104" customWidth="1"/>
    <col min="5397" max="5397" width="4.875" style="104" customWidth="1"/>
    <col min="5398" max="5398" width="20.625" style="104" customWidth="1"/>
    <col min="5399" max="5399" width="18.625" style="104" customWidth="1"/>
    <col min="5400" max="5400" width="4.875" style="104" customWidth="1"/>
    <col min="5401" max="5401" width="26" style="104" customWidth="1"/>
    <col min="5402" max="5402" width="18.625" style="104" customWidth="1"/>
    <col min="5403" max="5403" width="4.875" style="104" customWidth="1"/>
    <col min="5404" max="5404" width="20.625" style="104" customWidth="1"/>
    <col min="5405" max="5405" width="18.625" style="104" customWidth="1"/>
    <col min="5406" max="5406" width="4.875" style="104" customWidth="1"/>
    <col min="5407" max="5407" width="22.875" style="104" customWidth="1"/>
    <col min="5408" max="5408" width="18.625" style="104" customWidth="1"/>
    <col min="5409" max="5410" width="9" style="104"/>
    <col min="5411" max="5411" width="32.5" style="104" customWidth="1"/>
    <col min="5412" max="5649" width="9" style="104"/>
    <col min="5650" max="5650" width="4.875" style="104" customWidth="1"/>
    <col min="5651" max="5651" width="20.625" style="104" customWidth="1"/>
    <col min="5652" max="5652" width="18.625" style="104" customWidth="1"/>
    <col min="5653" max="5653" width="4.875" style="104" customWidth="1"/>
    <col min="5654" max="5654" width="20.625" style="104" customWidth="1"/>
    <col min="5655" max="5655" width="18.625" style="104" customWidth="1"/>
    <col min="5656" max="5656" width="4.875" style="104" customWidth="1"/>
    <col min="5657" max="5657" width="26" style="104" customWidth="1"/>
    <col min="5658" max="5658" width="18.625" style="104" customWidth="1"/>
    <col min="5659" max="5659" width="4.875" style="104" customWidth="1"/>
    <col min="5660" max="5660" width="20.625" style="104" customWidth="1"/>
    <col min="5661" max="5661" width="18.625" style="104" customWidth="1"/>
    <col min="5662" max="5662" width="4.875" style="104" customWidth="1"/>
    <col min="5663" max="5663" width="22.875" style="104" customWidth="1"/>
    <col min="5664" max="5664" width="18.625" style="104" customWidth="1"/>
    <col min="5665" max="5666" width="9" style="104"/>
    <col min="5667" max="5667" width="32.5" style="104" customWidth="1"/>
    <col min="5668" max="5905" width="9" style="104"/>
    <col min="5906" max="5906" width="4.875" style="104" customWidth="1"/>
    <col min="5907" max="5907" width="20.625" style="104" customWidth="1"/>
    <col min="5908" max="5908" width="18.625" style="104" customWidth="1"/>
    <col min="5909" max="5909" width="4.875" style="104" customWidth="1"/>
    <col min="5910" max="5910" width="20.625" style="104" customWidth="1"/>
    <col min="5911" max="5911" width="18.625" style="104" customWidth="1"/>
    <col min="5912" max="5912" width="4.875" style="104" customWidth="1"/>
    <col min="5913" max="5913" width="26" style="104" customWidth="1"/>
    <col min="5914" max="5914" width="18.625" style="104" customWidth="1"/>
    <col min="5915" max="5915" width="4.875" style="104" customWidth="1"/>
    <col min="5916" max="5916" width="20.625" style="104" customWidth="1"/>
    <col min="5917" max="5917" width="18.625" style="104" customWidth="1"/>
    <col min="5918" max="5918" width="4.875" style="104" customWidth="1"/>
    <col min="5919" max="5919" width="22.875" style="104" customWidth="1"/>
    <col min="5920" max="5920" width="18.625" style="104" customWidth="1"/>
    <col min="5921" max="5922" width="9" style="104"/>
    <col min="5923" max="5923" width="32.5" style="104" customWidth="1"/>
    <col min="5924" max="6161" width="9" style="104"/>
    <col min="6162" max="6162" width="4.875" style="104" customWidth="1"/>
    <col min="6163" max="6163" width="20.625" style="104" customWidth="1"/>
    <col min="6164" max="6164" width="18.625" style="104" customWidth="1"/>
    <col min="6165" max="6165" width="4.875" style="104" customWidth="1"/>
    <col min="6166" max="6166" width="20.625" style="104" customWidth="1"/>
    <col min="6167" max="6167" width="18.625" style="104" customWidth="1"/>
    <col min="6168" max="6168" width="4.875" style="104" customWidth="1"/>
    <col min="6169" max="6169" width="26" style="104" customWidth="1"/>
    <col min="6170" max="6170" width="18.625" style="104" customWidth="1"/>
    <col min="6171" max="6171" width="4.875" style="104" customWidth="1"/>
    <col min="6172" max="6172" width="20.625" style="104" customWidth="1"/>
    <col min="6173" max="6173" width="18.625" style="104" customWidth="1"/>
    <col min="6174" max="6174" width="4.875" style="104" customWidth="1"/>
    <col min="6175" max="6175" width="22.875" style="104" customWidth="1"/>
    <col min="6176" max="6176" width="18.625" style="104" customWidth="1"/>
    <col min="6177" max="6178" width="9" style="104"/>
    <col min="6179" max="6179" width="32.5" style="104" customWidth="1"/>
    <col min="6180" max="6417" width="9" style="104"/>
    <col min="6418" max="6418" width="4.875" style="104" customWidth="1"/>
    <col min="6419" max="6419" width="20.625" style="104" customWidth="1"/>
    <col min="6420" max="6420" width="18.625" style="104" customWidth="1"/>
    <col min="6421" max="6421" width="4.875" style="104" customWidth="1"/>
    <col min="6422" max="6422" width="20.625" style="104" customWidth="1"/>
    <col min="6423" max="6423" width="18.625" style="104" customWidth="1"/>
    <col min="6424" max="6424" width="4.875" style="104" customWidth="1"/>
    <col min="6425" max="6425" width="26" style="104" customWidth="1"/>
    <col min="6426" max="6426" width="18.625" style="104" customWidth="1"/>
    <col min="6427" max="6427" width="4.875" style="104" customWidth="1"/>
    <col min="6428" max="6428" width="20.625" style="104" customWidth="1"/>
    <col min="6429" max="6429" width="18.625" style="104" customWidth="1"/>
    <col min="6430" max="6430" width="4.875" style="104" customWidth="1"/>
    <col min="6431" max="6431" width="22.875" style="104" customWidth="1"/>
    <col min="6432" max="6432" width="18.625" style="104" customWidth="1"/>
    <col min="6433" max="6434" width="9" style="104"/>
    <col min="6435" max="6435" width="32.5" style="104" customWidth="1"/>
    <col min="6436" max="6673" width="9" style="104"/>
    <col min="6674" max="6674" width="4.875" style="104" customWidth="1"/>
    <col min="6675" max="6675" width="20.625" style="104" customWidth="1"/>
    <col min="6676" max="6676" width="18.625" style="104" customWidth="1"/>
    <col min="6677" max="6677" width="4.875" style="104" customWidth="1"/>
    <col min="6678" max="6678" width="20.625" style="104" customWidth="1"/>
    <col min="6679" max="6679" width="18.625" style="104" customWidth="1"/>
    <col min="6680" max="6680" width="4.875" style="104" customWidth="1"/>
    <col min="6681" max="6681" width="26" style="104" customWidth="1"/>
    <col min="6682" max="6682" width="18.625" style="104" customWidth="1"/>
    <col min="6683" max="6683" width="4.875" style="104" customWidth="1"/>
    <col min="6684" max="6684" width="20.625" style="104" customWidth="1"/>
    <col min="6685" max="6685" width="18.625" style="104" customWidth="1"/>
    <col min="6686" max="6686" width="4.875" style="104" customWidth="1"/>
    <col min="6687" max="6687" width="22.875" style="104" customWidth="1"/>
    <col min="6688" max="6688" width="18.625" style="104" customWidth="1"/>
    <col min="6689" max="6690" width="9" style="104"/>
    <col min="6691" max="6691" width="32.5" style="104" customWidth="1"/>
    <col min="6692" max="6929" width="9" style="104"/>
    <col min="6930" max="6930" width="4.875" style="104" customWidth="1"/>
    <col min="6931" max="6931" width="20.625" style="104" customWidth="1"/>
    <col min="6932" max="6932" width="18.625" style="104" customWidth="1"/>
    <col min="6933" max="6933" width="4.875" style="104" customWidth="1"/>
    <col min="6934" max="6934" width="20.625" style="104" customWidth="1"/>
    <col min="6935" max="6935" width="18.625" style="104" customWidth="1"/>
    <col min="6936" max="6936" width="4.875" style="104" customWidth="1"/>
    <col min="6937" max="6937" width="26" style="104" customWidth="1"/>
    <col min="6938" max="6938" width="18.625" style="104" customWidth="1"/>
    <col min="6939" max="6939" width="4.875" style="104" customWidth="1"/>
    <col min="6940" max="6940" width="20.625" style="104" customWidth="1"/>
    <col min="6941" max="6941" width="18.625" style="104" customWidth="1"/>
    <col min="6942" max="6942" width="4.875" style="104" customWidth="1"/>
    <col min="6943" max="6943" width="22.875" style="104" customWidth="1"/>
    <col min="6944" max="6944" width="18.625" style="104" customWidth="1"/>
    <col min="6945" max="6946" width="9" style="104"/>
    <col min="6947" max="6947" width="32.5" style="104" customWidth="1"/>
    <col min="6948" max="7185" width="9" style="104"/>
    <col min="7186" max="7186" width="4.875" style="104" customWidth="1"/>
    <col min="7187" max="7187" width="20.625" style="104" customWidth="1"/>
    <col min="7188" max="7188" width="18.625" style="104" customWidth="1"/>
    <col min="7189" max="7189" width="4.875" style="104" customWidth="1"/>
    <col min="7190" max="7190" width="20.625" style="104" customWidth="1"/>
    <col min="7191" max="7191" width="18.625" style="104" customWidth="1"/>
    <col min="7192" max="7192" width="4.875" style="104" customWidth="1"/>
    <col min="7193" max="7193" width="26" style="104" customWidth="1"/>
    <col min="7194" max="7194" width="18.625" style="104" customWidth="1"/>
    <col min="7195" max="7195" width="4.875" style="104" customWidth="1"/>
    <col min="7196" max="7196" width="20.625" style="104" customWidth="1"/>
    <col min="7197" max="7197" width="18.625" style="104" customWidth="1"/>
    <col min="7198" max="7198" width="4.875" style="104" customWidth="1"/>
    <col min="7199" max="7199" width="22.875" style="104" customWidth="1"/>
    <col min="7200" max="7200" width="18.625" style="104" customWidth="1"/>
    <col min="7201" max="7202" width="9" style="104"/>
    <col min="7203" max="7203" width="32.5" style="104" customWidth="1"/>
    <col min="7204" max="7441" width="9" style="104"/>
    <col min="7442" max="7442" width="4.875" style="104" customWidth="1"/>
    <col min="7443" max="7443" width="20.625" style="104" customWidth="1"/>
    <col min="7444" max="7444" width="18.625" style="104" customWidth="1"/>
    <col min="7445" max="7445" width="4.875" style="104" customWidth="1"/>
    <col min="7446" max="7446" width="20.625" style="104" customWidth="1"/>
    <col min="7447" max="7447" width="18.625" style="104" customWidth="1"/>
    <col min="7448" max="7448" width="4.875" style="104" customWidth="1"/>
    <col min="7449" max="7449" width="26" style="104" customWidth="1"/>
    <col min="7450" max="7450" width="18.625" style="104" customWidth="1"/>
    <col min="7451" max="7451" width="4.875" style="104" customWidth="1"/>
    <col min="7452" max="7452" width="20.625" style="104" customWidth="1"/>
    <col min="7453" max="7453" width="18.625" style="104" customWidth="1"/>
    <col min="7454" max="7454" width="4.875" style="104" customWidth="1"/>
    <col min="7455" max="7455" width="22.875" style="104" customWidth="1"/>
    <col min="7456" max="7456" width="18.625" style="104" customWidth="1"/>
    <col min="7457" max="7458" width="9" style="104"/>
    <col min="7459" max="7459" width="32.5" style="104" customWidth="1"/>
    <col min="7460" max="7697" width="9" style="104"/>
    <col min="7698" max="7698" width="4.875" style="104" customWidth="1"/>
    <col min="7699" max="7699" width="20.625" style="104" customWidth="1"/>
    <col min="7700" max="7700" width="18.625" style="104" customWidth="1"/>
    <col min="7701" max="7701" width="4.875" style="104" customWidth="1"/>
    <col min="7702" max="7702" width="20.625" style="104" customWidth="1"/>
    <col min="7703" max="7703" width="18.625" style="104" customWidth="1"/>
    <col min="7704" max="7704" width="4.875" style="104" customWidth="1"/>
    <col min="7705" max="7705" width="26" style="104" customWidth="1"/>
    <col min="7706" max="7706" width="18.625" style="104" customWidth="1"/>
    <col min="7707" max="7707" width="4.875" style="104" customWidth="1"/>
    <col min="7708" max="7708" width="20.625" style="104" customWidth="1"/>
    <col min="7709" max="7709" width="18.625" style="104" customWidth="1"/>
    <col min="7710" max="7710" width="4.875" style="104" customWidth="1"/>
    <col min="7711" max="7711" width="22.875" style="104" customWidth="1"/>
    <col min="7712" max="7712" width="18.625" style="104" customWidth="1"/>
    <col min="7713" max="7714" width="9" style="104"/>
    <col min="7715" max="7715" width="32.5" style="104" customWidth="1"/>
    <col min="7716" max="7953" width="9" style="104"/>
    <col min="7954" max="7954" width="4.875" style="104" customWidth="1"/>
    <col min="7955" max="7955" width="20.625" style="104" customWidth="1"/>
    <col min="7956" max="7956" width="18.625" style="104" customWidth="1"/>
    <col min="7957" max="7957" width="4.875" style="104" customWidth="1"/>
    <col min="7958" max="7958" width="20.625" style="104" customWidth="1"/>
    <col min="7959" max="7959" width="18.625" style="104" customWidth="1"/>
    <col min="7960" max="7960" width="4.875" style="104" customWidth="1"/>
    <col min="7961" max="7961" width="26" style="104" customWidth="1"/>
    <col min="7962" max="7962" width="18.625" style="104" customWidth="1"/>
    <col min="7963" max="7963" width="4.875" style="104" customWidth="1"/>
    <col min="7964" max="7964" width="20.625" style="104" customWidth="1"/>
    <col min="7965" max="7965" width="18.625" style="104" customWidth="1"/>
    <col min="7966" max="7966" width="4.875" style="104" customWidth="1"/>
    <col min="7967" max="7967" width="22.875" style="104" customWidth="1"/>
    <col min="7968" max="7968" width="18.625" style="104" customWidth="1"/>
    <col min="7969" max="7970" width="9" style="104"/>
    <col min="7971" max="7971" width="32.5" style="104" customWidth="1"/>
    <col min="7972" max="8209" width="9" style="104"/>
    <col min="8210" max="8210" width="4.875" style="104" customWidth="1"/>
    <col min="8211" max="8211" width="20.625" style="104" customWidth="1"/>
    <col min="8212" max="8212" width="18.625" style="104" customWidth="1"/>
    <col min="8213" max="8213" width="4.875" style="104" customWidth="1"/>
    <col min="8214" max="8214" width="20.625" style="104" customWidth="1"/>
    <col min="8215" max="8215" width="18.625" style="104" customWidth="1"/>
    <col min="8216" max="8216" width="4.875" style="104" customWidth="1"/>
    <col min="8217" max="8217" width="26" style="104" customWidth="1"/>
    <col min="8218" max="8218" width="18.625" style="104" customWidth="1"/>
    <col min="8219" max="8219" width="4.875" style="104" customWidth="1"/>
    <col min="8220" max="8220" width="20.625" style="104" customWidth="1"/>
    <col min="8221" max="8221" width="18.625" style="104" customWidth="1"/>
    <col min="8222" max="8222" width="4.875" style="104" customWidth="1"/>
    <col min="8223" max="8223" width="22.875" style="104" customWidth="1"/>
    <col min="8224" max="8224" width="18.625" style="104" customWidth="1"/>
    <col min="8225" max="8226" width="9" style="104"/>
    <col min="8227" max="8227" width="32.5" style="104" customWidth="1"/>
    <col min="8228" max="8465" width="9" style="104"/>
    <col min="8466" max="8466" width="4.875" style="104" customWidth="1"/>
    <col min="8467" max="8467" width="20.625" style="104" customWidth="1"/>
    <col min="8468" max="8468" width="18.625" style="104" customWidth="1"/>
    <col min="8469" max="8469" width="4.875" style="104" customWidth="1"/>
    <col min="8470" max="8470" width="20.625" style="104" customWidth="1"/>
    <col min="8471" max="8471" width="18.625" style="104" customWidth="1"/>
    <col min="8472" max="8472" width="4.875" style="104" customWidth="1"/>
    <col min="8473" max="8473" width="26" style="104" customWidth="1"/>
    <col min="8474" max="8474" width="18.625" style="104" customWidth="1"/>
    <col min="8475" max="8475" width="4.875" style="104" customWidth="1"/>
    <col min="8476" max="8476" width="20.625" style="104" customWidth="1"/>
    <col min="8477" max="8477" width="18.625" style="104" customWidth="1"/>
    <col min="8478" max="8478" width="4.875" style="104" customWidth="1"/>
    <col min="8479" max="8479" width="22.875" style="104" customWidth="1"/>
    <col min="8480" max="8480" width="18.625" style="104" customWidth="1"/>
    <col min="8481" max="8482" width="9" style="104"/>
    <col min="8483" max="8483" width="32.5" style="104" customWidth="1"/>
    <col min="8484" max="8721" width="9" style="104"/>
    <col min="8722" max="8722" width="4.875" style="104" customWidth="1"/>
    <col min="8723" max="8723" width="20.625" style="104" customWidth="1"/>
    <col min="8724" max="8724" width="18.625" style="104" customWidth="1"/>
    <col min="8725" max="8725" width="4.875" style="104" customWidth="1"/>
    <col min="8726" max="8726" width="20.625" style="104" customWidth="1"/>
    <col min="8727" max="8727" width="18.625" style="104" customWidth="1"/>
    <col min="8728" max="8728" width="4.875" style="104" customWidth="1"/>
    <col min="8729" max="8729" width="26" style="104" customWidth="1"/>
    <col min="8730" max="8730" width="18.625" style="104" customWidth="1"/>
    <col min="8731" max="8731" width="4.875" style="104" customWidth="1"/>
    <col min="8732" max="8732" width="20.625" style="104" customWidth="1"/>
    <col min="8733" max="8733" width="18.625" style="104" customWidth="1"/>
    <col min="8734" max="8734" width="4.875" style="104" customWidth="1"/>
    <col min="8735" max="8735" width="22.875" style="104" customWidth="1"/>
    <col min="8736" max="8736" width="18.625" style="104" customWidth="1"/>
    <col min="8737" max="8738" width="9" style="104"/>
    <col min="8739" max="8739" width="32.5" style="104" customWidth="1"/>
    <col min="8740" max="8977" width="9" style="104"/>
    <col min="8978" max="8978" width="4.875" style="104" customWidth="1"/>
    <col min="8979" max="8979" width="20.625" style="104" customWidth="1"/>
    <col min="8980" max="8980" width="18.625" style="104" customWidth="1"/>
    <col min="8981" max="8981" width="4.875" style="104" customWidth="1"/>
    <col min="8982" max="8982" width="20.625" style="104" customWidth="1"/>
    <col min="8983" max="8983" width="18.625" style="104" customWidth="1"/>
    <col min="8984" max="8984" width="4.875" style="104" customWidth="1"/>
    <col min="8985" max="8985" width="26" style="104" customWidth="1"/>
    <col min="8986" max="8986" width="18.625" style="104" customWidth="1"/>
    <col min="8987" max="8987" width="4.875" style="104" customWidth="1"/>
    <col min="8988" max="8988" width="20.625" style="104" customWidth="1"/>
    <col min="8989" max="8989" width="18.625" style="104" customWidth="1"/>
    <col min="8990" max="8990" width="4.875" style="104" customWidth="1"/>
    <col min="8991" max="8991" width="22.875" style="104" customWidth="1"/>
    <col min="8992" max="8992" width="18.625" style="104" customWidth="1"/>
    <col min="8993" max="8994" width="9" style="104"/>
    <col min="8995" max="8995" width="32.5" style="104" customWidth="1"/>
    <col min="8996" max="9233" width="9" style="104"/>
    <col min="9234" max="9234" width="4.875" style="104" customWidth="1"/>
    <col min="9235" max="9235" width="20.625" style="104" customWidth="1"/>
    <col min="9236" max="9236" width="18.625" style="104" customWidth="1"/>
    <col min="9237" max="9237" width="4.875" style="104" customWidth="1"/>
    <col min="9238" max="9238" width="20.625" style="104" customWidth="1"/>
    <col min="9239" max="9239" width="18.625" style="104" customWidth="1"/>
    <col min="9240" max="9240" width="4.875" style="104" customWidth="1"/>
    <col min="9241" max="9241" width="26" style="104" customWidth="1"/>
    <col min="9242" max="9242" width="18.625" style="104" customWidth="1"/>
    <col min="9243" max="9243" width="4.875" style="104" customWidth="1"/>
    <col min="9244" max="9244" width="20.625" style="104" customWidth="1"/>
    <col min="9245" max="9245" width="18.625" style="104" customWidth="1"/>
    <col min="9246" max="9246" width="4.875" style="104" customWidth="1"/>
    <col min="9247" max="9247" width="22.875" style="104" customWidth="1"/>
    <col min="9248" max="9248" width="18.625" style="104" customWidth="1"/>
    <col min="9249" max="9250" width="9" style="104"/>
    <col min="9251" max="9251" width="32.5" style="104" customWidth="1"/>
    <col min="9252" max="9489" width="9" style="104"/>
    <col min="9490" max="9490" width="4.875" style="104" customWidth="1"/>
    <col min="9491" max="9491" width="20.625" style="104" customWidth="1"/>
    <col min="9492" max="9492" width="18.625" style="104" customWidth="1"/>
    <col min="9493" max="9493" width="4.875" style="104" customWidth="1"/>
    <col min="9494" max="9494" width="20.625" style="104" customWidth="1"/>
    <col min="9495" max="9495" width="18.625" style="104" customWidth="1"/>
    <col min="9496" max="9496" width="4.875" style="104" customWidth="1"/>
    <col min="9497" max="9497" width="26" style="104" customWidth="1"/>
    <col min="9498" max="9498" width="18.625" style="104" customWidth="1"/>
    <col min="9499" max="9499" width="4.875" style="104" customWidth="1"/>
    <col min="9500" max="9500" width="20.625" style="104" customWidth="1"/>
    <col min="9501" max="9501" width="18.625" style="104" customWidth="1"/>
    <col min="9502" max="9502" width="4.875" style="104" customWidth="1"/>
    <col min="9503" max="9503" width="22.875" style="104" customWidth="1"/>
    <col min="9504" max="9504" width="18.625" style="104" customWidth="1"/>
    <col min="9505" max="9506" width="9" style="104"/>
    <col min="9507" max="9507" width="32.5" style="104" customWidth="1"/>
    <col min="9508" max="9745" width="9" style="104"/>
    <col min="9746" max="9746" width="4.875" style="104" customWidth="1"/>
    <col min="9747" max="9747" width="20.625" style="104" customWidth="1"/>
    <col min="9748" max="9748" width="18.625" style="104" customWidth="1"/>
    <col min="9749" max="9749" width="4.875" style="104" customWidth="1"/>
    <col min="9750" max="9750" width="20.625" style="104" customWidth="1"/>
    <col min="9751" max="9751" width="18.625" style="104" customWidth="1"/>
    <col min="9752" max="9752" width="4.875" style="104" customWidth="1"/>
    <col min="9753" max="9753" width="26" style="104" customWidth="1"/>
    <col min="9754" max="9754" width="18.625" style="104" customWidth="1"/>
    <col min="9755" max="9755" width="4.875" style="104" customWidth="1"/>
    <col min="9756" max="9756" width="20.625" style="104" customWidth="1"/>
    <col min="9757" max="9757" width="18.625" style="104" customWidth="1"/>
    <col min="9758" max="9758" width="4.875" style="104" customWidth="1"/>
    <col min="9759" max="9759" width="22.875" style="104" customWidth="1"/>
    <col min="9760" max="9760" width="18.625" style="104" customWidth="1"/>
    <col min="9761" max="9762" width="9" style="104"/>
    <col min="9763" max="9763" width="32.5" style="104" customWidth="1"/>
    <col min="9764" max="10001" width="9" style="104"/>
    <col min="10002" max="10002" width="4.875" style="104" customWidth="1"/>
    <col min="10003" max="10003" width="20.625" style="104" customWidth="1"/>
    <col min="10004" max="10004" width="18.625" style="104" customWidth="1"/>
    <col min="10005" max="10005" width="4.875" style="104" customWidth="1"/>
    <col min="10006" max="10006" width="20.625" style="104" customWidth="1"/>
    <col min="10007" max="10007" width="18.625" style="104" customWidth="1"/>
    <col min="10008" max="10008" width="4.875" style="104" customWidth="1"/>
    <col min="10009" max="10009" width="26" style="104" customWidth="1"/>
    <col min="10010" max="10010" width="18.625" style="104" customWidth="1"/>
    <col min="10011" max="10011" width="4.875" style="104" customWidth="1"/>
    <col min="10012" max="10012" width="20.625" style="104" customWidth="1"/>
    <col min="10013" max="10013" width="18.625" style="104" customWidth="1"/>
    <col min="10014" max="10014" width="4.875" style="104" customWidth="1"/>
    <col min="10015" max="10015" width="22.875" style="104" customWidth="1"/>
    <col min="10016" max="10016" width="18.625" style="104" customWidth="1"/>
    <col min="10017" max="10018" width="9" style="104"/>
    <col min="10019" max="10019" width="32.5" style="104" customWidth="1"/>
    <col min="10020" max="10257" width="9" style="104"/>
    <col min="10258" max="10258" width="4.875" style="104" customWidth="1"/>
    <col min="10259" max="10259" width="20.625" style="104" customWidth="1"/>
    <col min="10260" max="10260" width="18.625" style="104" customWidth="1"/>
    <col min="10261" max="10261" width="4.875" style="104" customWidth="1"/>
    <col min="10262" max="10262" width="20.625" style="104" customWidth="1"/>
    <col min="10263" max="10263" width="18.625" style="104" customWidth="1"/>
    <col min="10264" max="10264" width="4.875" style="104" customWidth="1"/>
    <col min="10265" max="10265" width="26" style="104" customWidth="1"/>
    <col min="10266" max="10266" width="18.625" style="104" customWidth="1"/>
    <col min="10267" max="10267" width="4.875" style="104" customWidth="1"/>
    <col min="10268" max="10268" width="20.625" style="104" customWidth="1"/>
    <col min="10269" max="10269" width="18.625" style="104" customWidth="1"/>
    <col min="10270" max="10270" width="4.875" style="104" customWidth="1"/>
    <col min="10271" max="10271" width="22.875" style="104" customWidth="1"/>
    <col min="10272" max="10272" width="18.625" style="104" customWidth="1"/>
    <col min="10273" max="10274" width="9" style="104"/>
    <col min="10275" max="10275" width="32.5" style="104" customWidth="1"/>
    <col min="10276" max="10513" width="9" style="104"/>
    <col min="10514" max="10514" width="4.875" style="104" customWidth="1"/>
    <col min="10515" max="10515" width="20.625" style="104" customWidth="1"/>
    <col min="10516" max="10516" width="18.625" style="104" customWidth="1"/>
    <col min="10517" max="10517" width="4.875" style="104" customWidth="1"/>
    <col min="10518" max="10518" width="20.625" style="104" customWidth="1"/>
    <col min="10519" max="10519" width="18.625" style="104" customWidth="1"/>
    <col min="10520" max="10520" width="4.875" style="104" customWidth="1"/>
    <col min="10521" max="10521" width="26" style="104" customWidth="1"/>
    <col min="10522" max="10522" width="18.625" style="104" customWidth="1"/>
    <col min="10523" max="10523" width="4.875" style="104" customWidth="1"/>
    <col min="10524" max="10524" width="20.625" style="104" customWidth="1"/>
    <col min="10525" max="10525" width="18.625" style="104" customWidth="1"/>
    <col min="10526" max="10526" width="4.875" style="104" customWidth="1"/>
    <col min="10527" max="10527" width="22.875" style="104" customWidth="1"/>
    <col min="10528" max="10528" width="18.625" style="104" customWidth="1"/>
    <col min="10529" max="10530" width="9" style="104"/>
    <col min="10531" max="10531" width="32.5" style="104" customWidth="1"/>
    <col min="10532" max="10769" width="9" style="104"/>
    <col min="10770" max="10770" width="4.875" style="104" customWidth="1"/>
    <col min="10771" max="10771" width="20.625" style="104" customWidth="1"/>
    <col min="10772" max="10772" width="18.625" style="104" customWidth="1"/>
    <col min="10773" max="10773" width="4.875" style="104" customWidth="1"/>
    <col min="10774" max="10774" width="20.625" style="104" customWidth="1"/>
    <col min="10775" max="10775" width="18.625" style="104" customWidth="1"/>
    <col min="10776" max="10776" width="4.875" style="104" customWidth="1"/>
    <col min="10777" max="10777" width="26" style="104" customWidth="1"/>
    <col min="10778" max="10778" width="18.625" style="104" customWidth="1"/>
    <col min="10779" max="10779" width="4.875" style="104" customWidth="1"/>
    <col min="10780" max="10780" width="20.625" style="104" customWidth="1"/>
    <col min="10781" max="10781" width="18.625" style="104" customWidth="1"/>
    <col min="10782" max="10782" width="4.875" style="104" customWidth="1"/>
    <col min="10783" max="10783" width="22.875" style="104" customWidth="1"/>
    <col min="10784" max="10784" width="18.625" style="104" customWidth="1"/>
    <col min="10785" max="10786" width="9" style="104"/>
    <col min="10787" max="10787" width="32.5" style="104" customWidth="1"/>
    <col min="10788" max="11025" width="9" style="104"/>
    <col min="11026" max="11026" width="4.875" style="104" customWidth="1"/>
    <col min="11027" max="11027" width="20.625" style="104" customWidth="1"/>
    <col min="11028" max="11028" width="18.625" style="104" customWidth="1"/>
    <col min="11029" max="11029" width="4.875" style="104" customWidth="1"/>
    <col min="11030" max="11030" width="20.625" style="104" customWidth="1"/>
    <col min="11031" max="11031" width="18.625" style="104" customWidth="1"/>
    <col min="11032" max="11032" width="4.875" style="104" customWidth="1"/>
    <col min="11033" max="11033" width="26" style="104" customWidth="1"/>
    <col min="11034" max="11034" width="18.625" style="104" customWidth="1"/>
    <col min="11035" max="11035" width="4.875" style="104" customWidth="1"/>
    <col min="11036" max="11036" width="20.625" style="104" customWidth="1"/>
    <col min="11037" max="11037" width="18.625" style="104" customWidth="1"/>
    <col min="11038" max="11038" width="4.875" style="104" customWidth="1"/>
    <col min="11039" max="11039" width="22.875" style="104" customWidth="1"/>
    <col min="11040" max="11040" width="18.625" style="104" customWidth="1"/>
    <col min="11041" max="11042" width="9" style="104"/>
    <col min="11043" max="11043" width="32.5" style="104" customWidth="1"/>
    <col min="11044" max="11281" width="9" style="104"/>
    <col min="11282" max="11282" width="4.875" style="104" customWidth="1"/>
    <col min="11283" max="11283" width="20.625" style="104" customWidth="1"/>
    <col min="11284" max="11284" width="18.625" style="104" customWidth="1"/>
    <col min="11285" max="11285" width="4.875" style="104" customWidth="1"/>
    <col min="11286" max="11286" width="20.625" style="104" customWidth="1"/>
    <col min="11287" max="11287" width="18.625" style="104" customWidth="1"/>
    <col min="11288" max="11288" width="4.875" style="104" customWidth="1"/>
    <col min="11289" max="11289" width="26" style="104" customWidth="1"/>
    <col min="11290" max="11290" width="18.625" style="104" customWidth="1"/>
    <col min="11291" max="11291" width="4.875" style="104" customWidth="1"/>
    <col min="11292" max="11292" width="20.625" style="104" customWidth="1"/>
    <col min="11293" max="11293" width="18.625" style="104" customWidth="1"/>
    <col min="11294" max="11294" width="4.875" style="104" customWidth="1"/>
    <col min="11295" max="11295" width="22.875" style="104" customWidth="1"/>
    <col min="11296" max="11296" width="18.625" style="104" customWidth="1"/>
    <col min="11297" max="11298" width="9" style="104"/>
    <col min="11299" max="11299" width="32.5" style="104" customWidth="1"/>
    <col min="11300" max="11537" width="9" style="104"/>
    <col min="11538" max="11538" width="4.875" style="104" customWidth="1"/>
    <col min="11539" max="11539" width="20.625" style="104" customWidth="1"/>
    <col min="11540" max="11540" width="18.625" style="104" customWidth="1"/>
    <col min="11541" max="11541" width="4.875" style="104" customWidth="1"/>
    <col min="11542" max="11542" width="20.625" style="104" customWidth="1"/>
    <col min="11543" max="11543" width="18.625" style="104" customWidth="1"/>
    <col min="11544" max="11544" width="4.875" style="104" customWidth="1"/>
    <col min="11545" max="11545" width="26" style="104" customWidth="1"/>
    <col min="11546" max="11546" width="18.625" style="104" customWidth="1"/>
    <col min="11547" max="11547" width="4.875" style="104" customWidth="1"/>
    <col min="11548" max="11548" width="20.625" style="104" customWidth="1"/>
    <col min="11549" max="11549" width="18.625" style="104" customWidth="1"/>
    <col min="11550" max="11550" width="4.875" style="104" customWidth="1"/>
    <col min="11551" max="11551" width="22.875" style="104" customWidth="1"/>
    <col min="11552" max="11552" width="18.625" style="104" customWidth="1"/>
    <col min="11553" max="11554" width="9" style="104"/>
    <col min="11555" max="11555" width="32.5" style="104" customWidth="1"/>
    <col min="11556" max="11793" width="9" style="104"/>
    <col min="11794" max="11794" width="4.875" style="104" customWidth="1"/>
    <col min="11795" max="11795" width="20.625" style="104" customWidth="1"/>
    <col min="11796" max="11796" width="18.625" style="104" customWidth="1"/>
    <col min="11797" max="11797" width="4.875" style="104" customWidth="1"/>
    <col min="11798" max="11798" width="20.625" style="104" customWidth="1"/>
    <col min="11799" max="11799" width="18.625" style="104" customWidth="1"/>
    <col min="11800" max="11800" width="4.875" style="104" customWidth="1"/>
    <col min="11801" max="11801" width="26" style="104" customWidth="1"/>
    <col min="11802" max="11802" width="18.625" style="104" customWidth="1"/>
    <col min="11803" max="11803" width="4.875" style="104" customWidth="1"/>
    <col min="11804" max="11804" width="20.625" style="104" customWidth="1"/>
    <col min="11805" max="11805" width="18.625" style="104" customWidth="1"/>
    <col min="11806" max="11806" width="4.875" style="104" customWidth="1"/>
    <col min="11807" max="11807" width="22.875" style="104" customWidth="1"/>
    <col min="11808" max="11808" width="18.625" style="104" customWidth="1"/>
    <col min="11809" max="11810" width="9" style="104"/>
    <col min="11811" max="11811" width="32.5" style="104" customWidth="1"/>
    <col min="11812" max="12049" width="9" style="104"/>
    <col min="12050" max="12050" width="4.875" style="104" customWidth="1"/>
    <col min="12051" max="12051" width="20.625" style="104" customWidth="1"/>
    <col min="12052" max="12052" width="18.625" style="104" customWidth="1"/>
    <col min="12053" max="12053" width="4.875" style="104" customWidth="1"/>
    <col min="12054" max="12054" width="20.625" style="104" customWidth="1"/>
    <col min="12055" max="12055" width="18.625" style="104" customWidth="1"/>
    <col min="12056" max="12056" width="4.875" style="104" customWidth="1"/>
    <col min="12057" max="12057" width="26" style="104" customWidth="1"/>
    <col min="12058" max="12058" width="18.625" style="104" customWidth="1"/>
    <col min="12059" max="12059" width="4.875" style="104" customWidth="1"/>
    <col min="12060" max="12060" width="20.625" style="104" customWidth="1"/>
    <col min="12061" max="12061" width="18.625" style="104" customWidth="1"/>
    <col min="12062" max="12062" width="4.875" style="104" customWidth="1"/>
    <col min="12063" max="12063" width="22.875" style="104" customWidth="1"/>
    <col min="12064" max="12064" width="18.625" style="104" customWidth="1"/>
    <col min="12065" max="12066" width="9" style="104"/>
    <col min="12067" max="12067" width="32.5" style="104" customWidth="1"/>
    <col min="12068" max="12305" width="9" style="104"/>
    <col min="12306" max="12306" width="4.875" style="104" customWidth="1"/>
    <col min="12307" max="12307" width="20.625" style="104" customWidth="1"/>
    <col min="12308" max="12308" width="18.625" style="104" customWidth="1"/>
    <col min="12309" max="12309" width="4.875" style="104" customWidth="1"/>
    <col min="12310" max="12310" width="20.625" style="104" customWidth="1"/>
    <col min="12311" max="12311" width="18.625" style="104" customWidth="1"/>
    <col min="12312" max="12312" width="4.875" style="104" customWidth="1"/>
    <col min="12313" max="12313" width="26" style="104" customWidth="1"/>
    <col min="12314" max="12314" width="18.625" style="104" customWidth="1"/>
    <col min="12315" max="12315" width="4.875" style="104" customWidth="1"/>
    <col min="12316" max="12316" width="20.625" style="104" customWidth="1"/>
    <col min="12317" max="12317" width="18.625" style="104" customWidth="1"/>
    <col min="12318" max="12318" width="4.875" style="104" customWidth="1"/>
    <col min="12319" max="12319" width="22.875" style="104" customWidth="1"/>
    <col min="12320" max="12320" width="18.625" style="104" customWidth="1"/>
    <col min="12321" max="12322" width="9" style="104"/>
    <col min="12323" max="12323" width="32.5" style="104" customWidth="1"/>
    <col min="12324" max="12561" width="9" style="104"/>
    <col min="12562" max="12562" width="4.875" style="104" customWidth="1"/>
    <col min="12563" max="12563" width="20.625" style="104" customWidth="1"/>
    <col min="12564" max="12564" width="18.625" style="104" customWidth="1"/>
    <col min="12565" max="12565" width="4.875" style="104" customWidth="1"/>
    <col min="12566" max="12566" width="20.625" style="104" customWidth="1"/>
    <col min="12567" max="12567" width="18.625" style="104" customWidth="1"/>
    <col min="12568" max="12568" width="4.875" style="104" customWidth="1"/>
    <col min="12569" max="12569" width="26" style="104" customWidth="1"/>
    <col min="12570" max="12570" width="18.625" style="104" customWidth="1"/>
    <col min="12571" max="12571" width="4.875" style="104" customWidth="1"/>
    <col min="12572" max="12572" width="20.625" style="104" customWidth="1"/>
    <col min="12573" max="12573" width="18.625" style="104" customWidth="1"/>
    <col min="12574" max="12574" width="4.875" style="104" customWidth="1"/>
    <col min="12575" max="12575" width="22.875" style="104" customWidth="1"/>
    <col min="12576" max="12576" width="18.625" style="104" customWidth="1"/>
    <col min="12577" max="12578" width="9" style="104"/>
    <col min="12579" max="12579" width="32.5" style="104" customWidth="1"/>
    <col min="12580" max="12817" width="9" style="104"/>
    <col min="12818" max="12818" width="4.875" style="104" customWidth="1"/>
    <col min="12819" max="12819" width="20.625" style="104" customWidth="1"/>
    <col min="12820" max="12820" width="18.625" style="104" customWidth="1"/>
    <col min="12821" max="12821" width="4.875" style="104" customWidth="1"/>
    <col min="12822" max="12822" width="20.625" style="104" customWidth="1"/>
    <col min="12823" max="12823" width="18.625" style="104" customWidth="1"/>
    <col min="12824" max="12824" width="4.875" style="104" customWidth="1"/>
    <col min="12825" max="12825" width="26" style="104" customWidth="1"/>
    <col min="12826" max="12826" width="18.625" style="104" customWidth="1"/>
    <col min="12827" max="12827" width="4.875" style="104" customWidth="1"/>
    <col min="12828" max="12828" width="20.625" style="104" customWidth="1"/>
    <col min="12829" max="12829" width="18.625" style="104" customWidth="1"/>
    <col min="12830" max="12830" width="4.875" style="104" customWidth="1"/>
    <col min="12831" max="12831" width="22.875" style="104" customWidth="1"/>
    <col min="12832" max="12832" width="18.625" style="104" customWidth="1"/>
    <col min="12833" max="12834" width="9" style="104"/>
    <col min="12835" max="12835" width="32.5" style="104" customWidth="1"/>
    <col min="12836" max="13073" width="9" style="104"/>
    <col min="13074" max="13074" width="4.875" style="104" customWidth="1"/>
    <col min="13075" max="13075" width="20.625" style="104" customWidth="1"/>
    <col min="13076" max="13076" width="18.625" style="104" customWidth="1"/>
    <col min="13077" max="13077" width="4.875" style="104" customWidth="1"/>
    <col min="13078" max="13078" width="20.625" style="104" customWidth="1"/>
    <col min="13079" max="13079" width="18.625" style="104" customWidth="1"/>
    <col min="13080" max="13080" width="4.875" style="104" customWidth="1"/>
    <col min="13081" max="13081" width="26" style="104" customWidth="1"/>
    <col min="13082" max="13082" width="18.625" style="104" customWidth="1"/>
    <col min="13083" max="13083" width="4.875" style="104" customWidth="1"/>
    <col min="13084" max="13084" width="20.625" style="104" customWidth="1"/>
    <col min="13085" max="13085" width="18.625" style="104" customWidth="1"/>
    <col min="13086" max="13086" width="4.875" style="104" customWidth="1"/>
    <col min="13087" max="13087" width="22.875" style="104" customWidth="1"/>
    <col min="13088" max="13088" width="18.625" style="104" customWidth="1"/>
    <col min="13089" max="13090" width="9" style="104"/>
    <col min="13091" max="13091" width="32.5" style="104" customWidth="1"/>
    <col min="13092" max="13329" width="9" style="104"/>
    <col min="13330" max="13330" width="4.875" style="104" customWidth="1"/>
    <col min="13331" max="13331" width="20.625" style="104" customWidth="1"/>
    <col min="13332" max="13332" width="18.625" style="104" customWidth="1"/>
    <col min="13333" max="13333" width="4.875" style="104" customWidth="1"/>
    <col min="13334" max="13334" width="20.625" style="104" customWidth="1"/>
    <col min="13335" max="13335" width="18.625" style="104" customWidth="1"/>
    <col min="13336" max="13336" width="4.875" style="104" customWidth="1"/>
    <col min="13337" max="13337" width="26" style="104" customWidth="1"/>
    <col min="13338" max="13338" width="18.625" style="104" customWidth="1"/>
    <col min="13339" max="13339" width="4.875" style="104" customWidth="1"/>
    <col min="13340" max="13340" width="20.625" style="104" customWidth="1"/>
    <col min="13341" max="13341" width="18.625" style="104" customWidth="1"/>
    <col min="13342" max="13342" width="4.875" style="104" customWidth="1"/>
    <col min="13343" max="13343" width="22.875" style="104" customWidth="1"/>
    <col min="13344" max="13344" width="18.625" style="104" customWidth="1"/>
    <col min="13345" max="13346" width="9" style="104"/>
    <col min="13347" max="13347" width="32.5" style="104" customWidth="1"/>
    <col min="13348" max="13585" width="9" style="104"/>
    <col min="13586" max="13586" width="4.875" style="104" customWidth="1"/>
    <col min="13587" max="13587" width="20.625" style="104" customWidth="1"/>
    <col min="13588" max="13588" width="18.625" style="104" customWidth="1"/>
    <col min="13589" max="13589" width="4.875" style="104" customWidth="1"/>
    <col min="13590" max="13590" width="20.625" style="104" customWidth="1"/>
    <col min="13591" max="13591" width="18.625" style="104" customWidth="1"/>
    <col min="13592" max="13592" width="4.875" style="104" customWidth="1"/>
    <col min="13593" max="13593" width="26" style="104" customWidth="1"/>
    <col min="13594" max="13594" width="18.625" style="104" customWidth="1"/>
    <col min="13595" max="13595" width="4.875" style="104" customWidth="1"/>
    <col min="13596" max="13596" width="20.625" style="104" customWidth="1"/>
    <col min="13597" max="13597" width="18.625" style="104" customWidth="1"/>
    <col min="13598" max="13598" width="4.875" style="104" customWidth="1"/>
    <col min="13599" max="13599" width="22.875" style="104" customWidth="1"/>
    <col min="13600" max="13600" width="18.625" style="104" customWidth="1"/>
    <col min="13601" max="13602" width="9" style="104"/>
    <col min="13603" max="13603" width="32.5" style="104" customWidth="1"/>
    <col min="13604" max="13841" width="9" style="104"/>
    <col min="13842" max="13842" width="4.875" style="104" customWidth="1"/>
    <col min="13843" max="13843" width="20.625" style="104" customWidth="1"/>
    <col min="13844" max="13844" width="18.625" style="104" customWidth="1"/>
    <col min="13845" max="13845" width="4.875" style="104" customWidth="1"/>
    <col min="13846" max="13846" width="20.625" style="104" customWidth="1"/>
    <col min="13847" max="13847" width="18.625" style="104" customWidth="1"/>
    <col min="13848" max="13848" width="4.875" style="104" customWidth="1"/>
    <col min="13849" max="13849" width="26" style="104" customWidth="1"/>
    <col min="13850" max="13850" width="18.625" style="104" customWidth="1"/>
    <col min="13851" max="13851" width="4.875" style="104" customWidth="1"/>
    <col min="13852" max="13852" width="20.625" style="104" customWidth="1"/>
    <col min="13853" max="13853" width="18.625" style="104" customWidth="1"/>
    <col min="13854" max="13854" width="4.875" style="104" customWidth="1"/>
    <col min="13855" max="13855" width="22.875" style="104" customWidth="1"/>
    <col min="13856" max="13856" width="18.625" style="104" customWidth="1"/>
    <col min="13857" max="13858" width="9" style="104"/>
    <col min="13859" max="13859" width="32.5" style="104" customWidth="1"/>
    <col min="13860" max="14097" width="9" style="104"/>
    <col min="14098" max="14098" width="4.875" style="104" customWidth="1"/>
    <col min="14099" max="14099" width="20.625" style="104" customWidth="1"/>
    <col min="14100" max="14100" width="18.625" style="104" customWidth="1"/>
    <col min="14101" max="14101" width="4.875" style="104" customWidth="1"/>
    <col min="14102" max="14102" width="20.625" style="104" customWidth="1"/>
    <col min="14103" max="14103" width="18.625" style="104" customWidth="1"/>
    <col min="14104" max="14104" width="4.875" style="104" customWidth="1"/>
    <col min="14105" max="14105" width="26" style="104" customWidth="1"/>
    <col min="14106" max="14106" width="18.625" style="104" customWidth="1"/>
    <col min="14107" max="14107" width="4.875" style="104" customWidth="1"/>
    <col min="14108" max="14108" width="20.625" style="104" customWidth="1"/>
    <col min="14109" max="14109" width="18.625" style="104" customWidth="1"/>
    <col min="14110" max="14110" width="4.875" style="104" customWidth="1"/>
    <col min="14111" max="14111" width="22.875" style="104" customWidth="1"/>
    <col min="14112" max="14112" width="18.625" style="104" customWidth="1"/>
    <col min="14113" max="14114" width="9" style="104"/>
    <col min="14115" max="14115" width="32.5" style="104" customWidth="1"/>
    <col min="14116" max="14353" width="9" style="104"/>
    <col min="14354" max="14354" width="4.875" style="104" customWidth="1"/>
    <col min="14355" max="14355" width="20.625" style="104" customWidth="1"/>
    <col min="14356" max="14356" width="18.625" style="104" customWidth="1"/>
    <col min="14357" max="14357" width="4.875" style="104" customWidth="1"/>
    <col min="14358" max="14358" width="20.625" style="104" customWidth="1"/>
    <col min="14359" max="14359" width="18.625" style="104" customWidth="1"/>
    <col min="14360" max="14360" width="4.875" style="104" customWidth="1"/>
    <col min="14361" max="14361" width="26" style="104" customWidth="1"/>
    <col min="14362" max="14362" width="18.625" style="104" customWidth="1"/>
    <col min="14363" max="14363" width="4.875" style="104" customWidth="1"/>
    <col min="14364" max="14364" width="20.625" style="104" customWidth="1"/>
    <col min="14365" max="14365" width="18.625" style="104" customWidth="1"/>
    <col min="14366" max="14366" width="4.875" style="104" customWidth="1"/>
    <col min="14367" max="14367" width="22.875" style="104" customWidth="1"/>
    <col min="14368" max="14368" width="18.625" style="104" customWidth="1"/>
    <col min="14369" max="14370" width="9" style="104"/>
    <col min="14371" max="14371" width="32.5" style="104" customWidth="1"/>
    <col min="14372" max="14609" width="9" style="104"/>
    <col min="14610" max="14610" width="4.875" style="104" customWidth="1"/>
    <col min="14611" max="14611" width="20.625" style="104" customWidth="1"/>
    <col min="14612" max="14612" width="18.625" style="104" customWidth="1"/>
    <col min="14613" max="14613" width="4.875" style="104" customWidth="1"/>
    <col min="14614" max="14614" width="20.625" style="104" customWidth="1"/>
    <col min="14615" max="14615" width="18.625" style="104" customWidth="1"/>
    <col min="14616" max="14616" width="4.875" style="104" customWidth="1"/>
    <col min="14617" max="14617" width="26" style="104" customWidth="1"/>
    <col min="14618" max="14618" width="18.625" style="104" customWidth="1"/>
    <col min="14619" max="14619" width="4.875" style="104" customWidth="1"/>
    <col min="14620" max="14620" width="20.625" style="104" customWidth="1"/>
    <col min="14621" max="14621" width="18.625" style="104" customWidth="1"/>
    <col min="14622" max="14622" width="4.875" style="104" customWidth="1"/>
    <col min="14623" max="14623" width="22.875" style="104" customWidth="1"/>
    <col min="14624" max="14624" width="18.625" style="104" customWidth="1"/>
    <col min="14625" max="14626" width="9" style="104"/>
    <col min="14627" max="14627" width="32.5" style="104" customWidth="1"/>
    <col min="14628" max="14865" width="9" style="104"/>
    <col min="14866" max="14866" width="4.875" style="104" customWidth="1"/>
    <col min="14867" max="14867" width="20.625" style="104" customWidth="1"/>
    <col min="14868" max="14868" width="18.625" style="104" customWidth="1"/>
    <col min="14869" max="14869" width="4.875" style="104" customWidth="1"/>
    <col min="14870" max="14870" width="20.625" style="104" customWidth="1"/>
    <col min="14871" max="14871" width="18.625" style="104" customWidth="1"/>
    <col min="14872" max="14872" width="4.875" style="104" customWidth="1"/>
    <col min="14873" max="14873" width="26" style="104" customWidth="1"/>
    <col min="14874" max="14874" width="18.625" style="104" customWidth="1"/>
    <col min="14875" max="14875" width="4.875" style="104" customWidth="1"/>
    <col min="14876" max="14876" width="20.625" style="104" customWidth="1"/>
    <col min="14877" max="14877" width="18.625" style="104" customWidth="1"/>
    <col min="14878" max="14878" width="4.875" style="104" customWidth="1"/>
    <col min="14879" max="14879" width="22.875" style="104" customWidth="1"/>
    <col min="14880" max="14880" width="18.625" style="104" customWidth="1"/>
    <col min="14881" max="14882" width="9" style="104"/>
    <col min="14883" max="14883" width="32.5" style="104" customWidth="1"/>
    <col min="14884" max="15121" width="9" style="104"/>
    <col min="15122" max="15122" width="4.875" style="104" customWidth="1"/>
    <col min="15123" max="15123" width="20.625" style="104" customWidth="1"/>
    <col min="15124" max="15124" width="18.625" style="104" customWidth="1"/>
    <col min="15125" max="15125" width="4.875" style="104" customWidth="1"/>
    <col min="15126" max="15126" width="20.625" style="104" customWidth="1"/>
    <col min="15127" max="15127" width="18.625" style="104" customWidth="1"/>
    <col min="15128" max="15128" width="4.875" style="104" customWidth="1"/>
    <col min="15129" max="15129" width="26" style="104" customWidth="1"/>
    <col min="15130" max="15130" width="18.625" style="104" customWidth="1"/>
    <col min="15131" max="15131" width="4.875" style="104" customWidth="1"/>
    <col min="15132" max="15132" width="20.625" style="104" customWidth="1"/>
    <col min="15133" max="15133" width="18.625" style="104" customWidth="1"/>
    <col min="15134" max="15134" width="4.875" style="104" customWidth="1"/>
    <col min="15135" max="15135" width="22.875" style="104" customWidth="1"/>
    <col min="15136" max="15136" width="18.625" style="104" customWidth="1"/>
    <col min="15137" max="15138" width="9" style="104"/>
    <col min="15139" max="15139" width="32.5" style="104" customWidth="1"/>
    <col min="15140" max="15377" width="9" style="104"/>
    <col min="15378" max="15378" width="4.875" style="104" customWidth="1"/>
    <col min="15379" max="15379" width="20.625" style="104" customWidth="1"/>
    <col min="15380" max="15380" width="18.625" style="104" customWidth="1"/>
    <col min="15381" max="15381" width="4.875" style="104" customWidth="1"/>
    <col min="15382" max="15382" width="20.625" style="104" customWidth="1"/>
    <col min="15383" max="15383" width="18.625" style="104" customWidth="1"/>
    <col min="15384" max="15384" width="4.875" style="104" customWidth="1"/>
    <col min="15385" max="15385" width="26" style="104" customWidth="1"/>
    <col min="15386" max="15386" width="18.625" style="104" customWidth="1"/>
    <col min="15387" max="15387" width="4.875" style="104" customWidth="1"/>
    <col min="15388" max="15388" width="20.625" style="104" customWidth="1"/>
    <col min="15389" max="15389" width="18.625" style="104" customWidth="1"/>
    <col min="15390" max="15390" width="4.875" style="104" customWidth="1"/>
    <col min="15391" max="15391" width="22.875" style="104" customWidth="1"/>
    <col min="15392" max="15392" width="18.625" style="104" customWidth="1"/>
    <col min="15393" max="15394" width="9" style="104"/>
    <col min="15395" max="15395" width="32.5" style="104" customWidth="1"/>
    <col min="15396" max="15633" width="9" style="104"/>
    <col min="15634" max="15634" width="4.875" style="104" customWidth="1"/>
    <col min="15635" max="15635" width="20.625" style="104" customWidth="1"/>
    <col min="15636" max="15636" width="18.625" style="104" customWidth="1"/>
    <col min="15637" max="15637" width="4.875" style="104" customWidth="1"/>
    <col min="15638" max="15638" width="20.625" style="104" customWidth="1"/>
    <col min="15639" max="15639" width="18.625" style="104" customWidth="1"/>
    <col min="15640" max="15640" width="4.875" style="104" customWidth="1"/>
    <col min="15641" max="15641" width="26" style="104" customWidth="1"/>
    <col min="15642" max="15642" width="18.625" style="104" customWidth="1"/>
    <col min="15643" max="15643" width="4.875" style="104" customWidth="1"/>
    <col min="15644" max="15644" width="20.625" style="104" customWidth="1"/>
    <col min="15645" max="15645" width="18.625" style="104" customWidth="1"/>
    <col min="15646" max="15646" width="4.875" style="104" customWidth="1"/>
    <col min="15647" max="15647" width="22.875" style="104" customWidth="1"/>
    <col min="15648" max="15648" width="18.625" style="104" customWidth="1"/>
    <col min="15649" max="15650" width="9" style="104"/>
    <col min="15651" max="15651" width="32.5" style="104" customWidth="1"/>
    <col min="15652" max="15889" width="9" style="104"/>
    <col min="15890" max="15890" width="4.875" style="104" customWidth="1"/>
    <col min="15891" max="15891" width="20.625" style="104" customWidth="1"/>
    <col min="15892" max="15892" width="18.625" style="104" customWidth="1"/>
    <col min="15893" max="15893" width="4.875" style="104" customWidth="1"/>
    <col min="15894" max="15894" width="20.625" style="104" customWidth="1"/>
    <col min="15895" max="15895" width="18.625" style="104" customWidth="1"/>
    <col min="15896" max="15896" width="4.875" style="104" customWidth="1"/>
    <col min="15897" max="15897" width="26" style="104" customWidth="1"/>
    <col min="15898" max="15898" width="18.625" style="104" customWidth="1"/>
    <col min="15899" max="15899" width="4.875" style="104" customWidth="1"/>
    <col min="15900" max="15900" width="20.625" style="104" customWidth="1"/>
    <col min="15901" max="15901" width="18.625" style="104" customWidth="1"/>
    <col min="15902" max="15902" width="4.875" style="104" customWidth="1"/>
    <col min="15903" max="15903" width="22.875" style="104" customWidth="1"/>
    <col min="15904" max="15904" width="18.625" style="104" customWidth="1"/>
    <col min="15905" max="15906" width="9" style="104"/>
    <col min="15907" max="15907" width="32.5" style="104" customWidth="1"/>
    <col min="15908" max="16145" width="9" style="104"/>
    <col min="16146" max="16146" width="4.875" style="104" customWidth="1"/>
    <col min="16147" max="16147" width="20.625" style="104" customWidth="1"/>
    <col min="16148" max="16148" width="18.625" style="104" customWidth="1"/>
    <col min="16149" max="16149" width="4.875" style="104" customWidth="1"/>
    <col min="16150" max="16150" width="20.625" style="104" customWidth="1"/>
    <col min="16151" max="16151" width="18.625" style="104" customWidth="1"/>
    <col min="16152" max="16152" width="4.875" style="104" customWidth="1"/>
    <col min="16153" max="16153" width="26" style="104" customWidth="1"/>
    <col min="16154" max="16154" width="18.625" style="104" customWidth="1"/>
    <col min="16155" max="16155" width="4.875" style="104" customWidth="1"/>
    <col min="16156" max="16156" width="20.625" style="104" customWidth="1"/>
    <col min="16157" max="16157" width="18.625" style="104" customWidth="1"/>
    <col min="16158" max="16158" width="4.875" style="104" customWidth="1"/>
    <col min="16159" max="16159" width="22.875" style="104" customWidth="1"/>
    <col min="16160" max="16160" width="18.625" style="104" customWidth="1"/>
    <col min="16161" max="16162" width="9" style="104"/>
    <col min="16163" max="16163" width="32.5" style="104" customWidth="1"/>
    <col min="16164" max="16384" width="9" style="104"/>
  </cols>
  <sheetData>
    <row r="1" spans="1:39" ht="39.950000000000003" customHeight="1" thickBot="1">
      <c r="A1" s="357" t="s">
        <v>75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</row>
    <row r="2" spans="1:39" ht="35.1" customHeight="1">
      <c r="A2" s="358"/>
      <c r="B2" s="361" t="s">
        <v>76</v>
      </c>
      <c r="C2" s="354" t="s">
        <v>77</v>
      </c>
      <c r="D2" s="364">
        <v>42471</v>
      </c>
      <c r="E2" s="365"/>
      <c r="F2" s="366"/>
      <c r="G2" s="354"/>
      <c r="H2" s="361" t="s">
        <v>76</v>
      </c>
      <c r="I2" s="354" t="s">
        <v>77</v>
      </c>
      <c r="J2" s="367">
        <f>SUM(D2)+1</f>
        <v>42472</v>
      </c>
      <c r="K2" s="368"/>
      <c r="L2" s="369"/>
      <c r="M2" s="354"/>
      <c r="N2" s="361" t="s">
        <v>76</v>
      </c>
      <c r="O2" s="354" t="s">
        <v>77</v>
      </c>
      <c r="P2" s="370">
        <f>J2+1</f>
        <v>42473</v>
      </c>
      <c r="Q2" s="371"/>
      <c r="R2" s="372"/>
      <c r="S2" s="354"/>
      <c r="T2" s="361" t="s">
        <v>78</v>
      </c>
      <c r="U2" s="354" t="s">
        <v>79</v>
      </c>
      <c r="V2" s="388">
        <f>P2+1</f>
        <v>42474</v>
      </c>
      <c r="W2" s="389"/>
      <c r="X2" s="390"/>
      <c r="Y2" s="354"/>
      <c r="Z2" s="361" t="s">
        <v>80</v>
      </c>
      <c r="AA2" s="354" t="s">
        <v>81</v>
      </c>
      <c r="AB2" s="391">
        <f>V2+1</f>
        <v>42475</v>
      </c>
      <c r="AC2" s="392"/>
      <c r="AD2" s="393"/>
      <c r="AE2" s="394"/>
      <c r="AF2" s="361" t="s">
        <v>80</v>
      </c>
      <c r="AG2" s="354" t="s">
        <v>81</v>
      </c>
      <c r="AH2" s="376">
        <f>AB2+1</f>
        <v>42476</v>
      </c>
      <c r="AI2" s="377"/>
      <c r="AJ2" s="378"/>
    </row>
    <row r="3" spans="1:39" ht="35.1" customHeight="1">
      <c r="A3" s="359"/>
      <c r="B3" s="362"/>
      <c r="C3" s="355"/>
      <c r="D3" s="105" t="s">
        <v>82</v>
      </c>
      <c r="E3" s="105"/>
      <c r="F3" s="106">
        <f>27+3</f>
        <v>30</v>
      </c>
      <c r="G3" s="355"/>
      <c r="H3" s="362"/>
      <c r="I3" s="355"/>
      <c r="J3" s="105" t="s">
        <v>82</v>
      </c>
      <c r="K3" s="105"/>
      <c r="L3" s="106">
        <f>27+3</f>
        <v>30</v>
      </c>
      <c r="M3" s="355"/>
      <c r="N3" s="362"/>
      <c r="O3" s="355"/>
      <c r="P3" s="105" t="s">
        <v>82</v>
      </c>
      <c r="Q3" s="105"/>
      <c r="R3" s="106">
        <f>27+3</f>
        <v>30</v>
      </c>
      <c r="S3" s="355"/>
      <c r="T3" s="362"/>
      <c r="U3" s="355"/>
      <c r="V3" s="105" t="s">
        <v>82</v>
      </c>
      <c r="W3" s="105"/>
      <c r="X3" s="106">
        <f>27+3</f>
        <v>30</v>
      </c>
      <c r="Y3" s="355"/>
      <c r="Z3" s="362"/>
      <c r="AA3" s="355"/>
      <c r="AB3" s="105" t="s">
        <v>82</v>
      </c>
      <c r="AC3" s="105"/>
      <c r="AD3" s="107">
        <f>27+3</f>
        <v>30</v>
      </c>
      <c r="AE3" s="395"/>
      <c r="AF3" s="362"/>
      <c r="AG3" s="355"/>
      <c r="AH3" s="105" t="s">
        <v>82</v>
      </c>
      <c r="AI3" s="105"/>
      <c r="AJ3" s="107">
        <v>30</v>
      </c>
    </row>
    <row r="4" spans="1:39" ht="35.1" customHeight="1">
      <c r="A4" s="360"/>
      <c r="B4" s="363"/>
      <c r="C4" s="356"/>
      <c r="D4" s="108" t="s">
        <v>83</v>
      </c>
      <c r="E4" s="108" t="s">
        <v>84</v>
      </c>
      <c r="F4" s="109" t="s">
        <v>85</v>
      </c>
      <c r="G4" s="356"/>
      <c r="H4" s="363"/>
      <c r="I4" s="356"/>
      <c r="J4" s="110" t="s">
        <v>83</v>
      </c>
      <c r="K4" s="110" t="s">
        <v>84</v>
      </c>
      <c r="L4" s="111" t="s">
        <v>85</v>
      </c>
      <c r="M4" s="356"/>
      <c r="N4" s="363"/>
      <c r="O4" s="356"/>
      <c r="P4" s="110" t="s">
        <v>83</v>
      </c>
      <c r="Q4" s="110" t="s">
        <v>84</v>
      </c>
      <c r="R4" s="111" t="s">
        <v>85</v>
      </c>
      <c r="S4" s="356"/>
      <c r="T4" s="363"/>
      <c r="U4" s="356"/>
      <c r="V4" s="110" t="s">
        <v>83</v>
      </c>
      <c r="W4" s="110" t="s">
        <v>84</v>
      </c>
      <c r="X4" s="111" t="s">
        <v>85</v>
      </c>
      <c r="Y4" s="356"/>
      <c r="Z4" s="363"/>
      <c r="AA4" s="356"/>
      <c r="AB4" s="110" t="s">
        <v>83</v>
      </c>
      <c r="AC4" s="110" t="s">
        <v>84</v>
      </c>
      <c r="AD4" s="112" t="s">
        <v>85</v>
      </c>
      <c r="AE4" s="396"/>
      <c r="AF4" s="363"/>
      <c r="AG4" s="356"/>
      <c r="AH4" s="110" t="s">
        <v>83</v>
      </c>
      <c r="AI4" s="110" t="s">
        <v>84</v>
      </c>
      <c r="AJ4" s="112" t="s">
        <v>85</v>
      </c>
    </row>
    <row r="5" spans="1:39" ht="35.1" customHeight="1">
      <c r="A5" s="379" t="str">
        <f>'楊心菜單4_(幼)'!B23</f>
        <v>山藥排骨湯</v>
      </c>
      <c r="B5" s="113"/>
      <c r="C5" s="113"/>
      <c r="D5" s="4" t="s">
        <v>116</v>
      </c>
      <c r="E5" s="4">
        <v>25</v>
      </c>
      <c r="F5" s="139">
        <f>$E5*$F$3/250</f>
        <v>3</v>
      </c>
      <c r="G5" s="382" t="str">
        <f>'楊心菜單4_(幼)'!B25</f>
        <v>炒粿仔條</v>
      </c>
      <c r="H5" s="113"/>
      <c r="I5" s="113"/>
      <c r="J5" s="4" t="s">
        <v>120</v>
      </c>
      <c r="K5" s="115">
        <v>40</v>
      </c>
      <c r="L5" s="114">
        <f>$K5*$L$3/1000</f>
        <v>1.2</v>
      </c>
      <c r="M5" s="382" t="str">
        <f>'楊心菜單4_(幼)'!B27</f>
        <v>校外教學-不用點心</v>
      </c>
      <c r="N5" s="113"/>
      <c r="O5" s="113"/>
      <c r="P5" s="115" t="s">
        <v>128</v>
      </c>
      <c r="Q5" s="116">
        <v>1</v>
      </c>
      <c r="R5" s="117">
        <f>$Q5*$R$3</f>
        <v>30</v>
      </c>
      <c r="S5" s="385" t="str">
        <f>'楊心菜單4_(幼)'!B29</f>
        <v>魚片鹹粥</v>
      </c>
      <c r="T5" s="113"/>
      <c r="U5" s="113"/>
      <c r="V5" s="4" t="s">
        <v>136</v>
      </c>
      <c r="W5" s="115">
        <v>40</v>
      </c>
      <c r="X5" s="114">
        <f>$W5*$X$3/1000</f>
        <v>1.2</v>
      </c>
      <c r="Y5" s="382" t="str">
        <f>'楊心菜單4_(幼)'!B31</f>
        <v>蔥油拌麵線+鮮菇湯</v>
      </c>
      <c r="Z5" s="113"/>
      <c r="AA5" s="113"/>
      <c r="AB5" s="4" t="s">
        <v>138</v>
      </c>
      <c r="AC5" s="115">
        <v>32</v>
      </c>
      <c r="AD5" s="120">
        <f>$AC5*$AD$3/1000</f>
        <v>0.96</v>
      </c>
      <c r="AE5" s="373"/>
      <c r="AF5" s="113"/>
      <c r="AG5" s="113"/>
      <c r="AH5" s="118"/>
      <c r="AI5" s="115"/>
      <c r="AJ5" s="120">
        <f>$AI5*$AJ$3/1000</f>
        <v>0</v>
      </c>
    </row>
    <row r="6" spans="1:39" ht="35.1" customHeight="1">
      <c r="A6" s="380"/>
      <c r="B6" s="113"/>
      <c r="C6" s="113"/>
      <c r="D6" s="6" t="s">
        <v>114</v>
      </c>
      <c r="E6" s="6">
        <v>10</v>
      </c>
      <c r="F6" s="114">
        <f t="shared" ref="F6:F12" si="0">$E6*$F$3/1000</f>
        <v>0.3</v>
      </c>
      <c r="G6" s="383"/>
      <c r="H6" s="113"/>
      <c r="I6" s="113"/>
      <c r="J6" s="4" t="s">
        <v>121</v>
      </c>
      <c r="K6" s="115">
        <v>10</v>
      </c>
      <c r="L6" s="114">
        <f t="shared" ref="L6:L12" si="1">$K6*$L$3/1000</f>
        <v>0.3</v>
      </c>
      <c r="M6" s="383"/>
      <c r="N6" s="113"/>
      <c r="O6" s="113"/>
      <c r="P6" s="119" t="s">
        <v>129</v>
      </c>
      <c r="Q6" s="115">
        <v>20</v>
      </c>
      <c r="R6" s="114">
        <f t="shared" ref="R6:R23" si="2">$Q6*$R$3/1000</f>
        <v>0.6</v>
      </c>
      <c r="S6" s="386"/>
      <c r="T6" s="113"/>
      <c r="U6" s="113"/>
      <c r="V6" s="3" t="s">
        <v>121</v>
      </c>
      <c r="W6" s="115">
        <v>10</v>
      </c>
      <c r="X6" s="114">
        <f t="shared" ref="X6:X23" si="3">$W6*$X$3/1000</f>
        <v>0.3</v>
      </c>
      <c r="Y6" s="383"/>
      <c r="Z6" s="113"/>
      <c r="AA6" s="113"/>
      <c r="AB6" s="5" t="s">
        <v>101</v>
      </c>
      <c r="AC6" s="115">
        <v>15</v>
      </c>
      <c r="AD6" s="120">
        <f t="shared" ref="AD6:AD23" si="4">$AC6*$AD$3/1000</f>
        <v>0.45</v>
      </c>
      <c r="AE6" s="374"/>
      <c r="AF6" s="113"/>
      <c r="AG6" s="113"/>
      <c r="AH6" s="5"/>
      <c r="AI6" s="115"/>
      <c r="AJ6" s="120">
        <f t="shared" ref="AJ6:AJ23" si="5">$AI6*$AJ$3/1000</f>
        <v>0</v>
      </c>
    </row>
    <row r="7" spans="1:39" ht="35.1" customHeight="1">
      <c r="A7" s="380"/>
      <c r="B7" s="113"/>
      <c r="C7" s="113"/>
      <c r="D7" s="4" t="s">
        <v>115</v>
      </c>
      <c r="E7" s="4">
        <v>10</v>
      </c>
      <c r="F7" s="114">
        <f t="shared" si="0"/>
        <v>0.3</v>
      </c>
      <c r="G7" s="383"/>
      <c r="H7" s="113"/>
      <c r="I7" s="113"/>
      <c r="J7" s="5" t="s">
        <v>122</v>
      </c>
      <c r="K7" s="115">
        <v>5</v>
      </c>
      <c r="L7" s="114">
        <f t="shared" si="1"/>
        <v>0.15</v>
      </c>
      <c r="M7" s="383"/>
      <c r="N7" s="113"/>
      <c r="O7" s="113"/>
      <c r="P7" s="119" t="s">
        <v>130</v>
      </c>
      <c r="Q7" s="115">
        <v>5</v>
      </c>
      <c r="R7" s="114">
        <f t="shared" si="2"/>
        <v>0.15</v>
      </c>
      <c r="S7" s="386"/>
      <c r="T7" s="113"/>
      <c r="U7" s="113"/>
      <c r="V7" s="115" t="s">
        <v>123</v>
      </c>
      <c r="W7" s="115">
        <v>5</v>
      </c>
      <c r="X7" s="114">
        <f t="shared" si="3"/>
        <v>0.15</v>
      </c>
      <c r="Y7" s="383"/>
      <c r="Z7" s="113"/>
      <c r="AA7" s="113"/>
      <c r="AB7" s="115" t="s">
        <v>104</v>
      </c>
      <c r="AC7" s="115">
        <v>5</v>
      </c>
      <c r="AD7" s="120">
        <f t="shared" si="4"/>
        <v>0.15</v>
      </c>
      <c r="AE7" s="374"/>
      <c r="AF7" s="113"/>
      <c r="AG7" s="113"/>
      <c r="AH7" s="115"/>
      <c r="AI7" s="115"/>
      <c r="AJ7" s="120">
        <f t="shared" si="5"/>
        <v>0</v>
      </c>
      <c r="AK7" s="122"/>
      <c r="AL7" s="123"/>
      <c r="AM7" s="123"/>
    </row>
    <row r="8" spans="1:39" ht="35.1" customHeight="1">
      <c r="A8" s="380"/>
      <c r="B8" s="113"/>
      <c r="C8" s="113"/>
      <c r="D8" s="4" t="s">
        <v>117</v>
      </c>
      <c r="E8" s="4">
        <v>10</v>
      </c>
      <c r="F8" s="114">
        <f t="shared" si="0"/>
        <v>0.3</v>
      </c>
      <c r="G8" s="383"/>
      <c r="H8" s="113"/>
      <c r="I8" s="113"/>
      <c r="J8" s="4" t="s">
        <v>123</v>
      </c>
      <c r="K8" s="115">
        <v>2</v>
      </c>
      <c r="L8" s="114">
        <f t="shared" si="1"/>
        <v>0.06</v>
      </c>
      <c r="M8" s="383"/>
      <c r="N8" s="113"/>
      <c r="O8" s="113"/>
      <c r="P8" s="124"/>
      <c r="Q8" s="115"/>
      <c r="R8" s="114">
        <f t="shared" si="2"/>
        <v>0</v>
      </c>
      <c r="S8" s="386"/>
      <c r="T8" s="113"/>
      <c r="U8" s="113"/>
      <c r="V8" s="115" t="s">
        <v>104</v>
      </c>
      <c r="W8" s="115">
        <v>2</v>
      </c>
      <c r="X8" s="114">
        <f t="shared" si="3"/>
        <v>0.06</v>
      </c>
      <c r="Y8" s="383"/>
      <c r="Z8" s="113"/>
      <c r="AA8" s="113"/>
      <c r="AB8" s="116" t="s">
        <v>117</v>
      </c>
      <c r="AC8" s="115">
        <v>10</v>
      </c>
      <c r="AD8" s="120">
        <f t="shared" si="4"/>
        <v>0.3</v>
      </c>
      <c r="AE8" s="374"/>
      <c r="AF8" s="113"/>
      <c r="AG8" s="113"/>
      <c r="AH8" s="116"/>
      <c r="AI8" s="115"/>
      <c r="AJ8" s="120">
        <f t="shared" si="5"/>
        <v>0</v>
      </c>
      <c r="AK8" s="122"/>
      <c r="AL8" s="123"/>
      <c r="AM8" s="123"/>
    </row>
    <row r="9" spans="1:39" ht="35.1" customHeight="1">
      <c r="A9" s="380"/>
      <c r="B9" s="113"/>
      <c r="C9" s="113"/>
      <c r="D9" s="115"/>
      <c r="E9" s="115"/>
      <c r="F9" s="114">
        <f t="shared" si="0"/>
        <v>0</v>
      </c>
      <c r="G9" s="383"/>
      <c r="H9" s="113"/>
      <c r="I9" s="113"/>
      <c r="J9" s="115" t="s">
        <v>124</v>
      </c>
      <c r="K9" s="115"/>
      <c r="L9" s="121">
        <v>0.8</v>
      </c>
      <c r="M9" s="383"/>
      <c r="N9" s="113"/>
      <c r="O9" s="113"/>
      <c r="P9" s="124"/>
      <c r="Q9" s="115"/>
      <c r="R9" s="114">
        <f t="shared" si="2"/>
        <v>0</v>
      </c>
      <c r="S9" s="386"/>
      <c r="T9" s="113"/>
      <c r="U9" s="113"/>
      <c r="V9" s="115" t="s">
        <v>125</v>
      </c>
      <c r="W9" s="115"/>
      <c r="X9" s="121">
        <v>1</v>
      </c>
      <c r="Y9" s="383"/>
      <c r="Z9" s="113"/>
      <c r="AA9" s="113"/>
      <c r="AB9" s="125"/>
      <c r="AC9" s="115"/>
      <c r="AD9" s="120">
        <f t="shared" si="4"/>
        <v>0</v>
      </c>
      <c r="AE9" s="374"/>
      <c r="AF9" s="113"/>
      <c r="AG9" s="113"/>
      <c r="AH9" s="125"/>
      <c r="AI9" s="115"/>
      <c r="AJ9" s="120">
        <f t="shared" si="5"/>
        <v>0</v>
      </c>
      <c r="AK9" s="122"/>
      <c r="AL9" s="123"/>
      <c r="AM9" s="123"/>
    </row>
    <row r="10" spans="1:39" ht="35.1" customHeight="1">
      <c r="A10" s="380"/>
      <c r="B10" s="113"/>
      <c r="C10" s="113"/>
      <c r="D10" s="126"/>
      <c r="E10" s="126"/>
      <c r="F10" s="114">
        <f t="shared" si="0"/>
        <v>0</v>
      </c>
      <c r="G10" s="383"/>
      <c r="H10" s="113"/>
      <c r="I10" s="113"/>
      <c r="J10" s="115" t="s">
        <v>125</v>
      </c>
      <c r="K10" s="126"/>
      <c r="L10" s="121">
        <v>0.8</v>
      </c>
      <c r="M10" s="383"/>
      <c r="N10" s="113"/>
      <c r="O10" s="113"/>
      <c r="P10" s="124"/>
      <c r="Q10" s="126"/>
      <c r="R10" s="114">
        <f t="shared" si="2"/>
        <v>0</v>
      </c>
      <c r="S10" s="386"/>
      <c r="T10" s="113"/>
      <c r="U10" s="113"/>
      <c r="V10" s="115" t="s">
        <v>137</v>
      </c>
      <c r="W10" s="126"/>
      <c r="X10" s="121">
        <v>1</v>
      </c>
      <c r="Y10" s="383"/>
      <c r="Z10" s="113"/>
      <c r="AA10" s="113"/>
      <c r="AB10" s="127"/>
      <c r="AC10" s="126"/>
      <c r="AD10" s="120">
        <f t="shared" si="4"/>
        <v>0</v>
      </c>
      <c r="AE10" s="374"/>
      <c r="AF10" s="113"/>
      <c r="AG10" s="113"/>
      <c r="AH10" s="127"/>
      <c r="AI10" s="126"/>
      <c r="AJ10" s="120">
        <f t="shared" si="5"/>
        <v>0</v>
      </c>
      <c r="AK10" s="122"/>
      <c r="AL10" s="123"/>
      <c r="AM10" s="123"/>
    </row>
    <row r="11" spans="1:39" ht="35.1" customHeight="1">
      <c r="A11" s="380"/>
      <c r="B11" s="113"/>
      <c r="C11" s="113"/>
      <c r="D11" s="115"/>
      <c r="E11" s="115"/>
      <c r="F11" s="114">
        <f t="shared" si="0"/>
        <v>0</v>
      </c>
      <c r="G11" s="383"/>
      <c r="H11" s="113"/>
      <c r="I11" s="113"/>
      <c r="J11" s="115"/>
      <c r="K11" s="115"/>
      <c r="L11" s="114">
        <f t="shared" si="1"/>
        <v>0</v>
      </c>
      <c r="M11" s="383"/>
      <c r="N11" s="113"/>
      <c r="O11" s="113"/>
      <c r="P11" s="128"/>
      <c r="Q11" s="115"/>
      <c r="R11" s="114">
        <f t="shared" si="2"/>
        <v>0</v>
      </c>
      <c r="S11" s="386"/>
      <c r="T11" s="113"/>
      <c r="U11" s="113"/>
      <c r="V11" s="115" t="s">
        <v>139</v>
      </c>
      <c r="W11" s="115">
        <v>2</v>
      </c>
      <c r="X11" s="114">
        <f t="shared" si="3"/>
        <v>0.06</v>
      </c>
      <c r="Y11" s="383"/>
      <c r="Z11" s="113"/>
      <c r="AA11" s="113"/>
      <c r="AB11" s="129"/>
      <c r="AC11" s="115"/>
      <c r="AD11" s="120">
        <f t="shared" si="4"/>
        <v>0</v>
      </c>
      <c r="AE11" s="374"/>
      <c r="AF11" s="113"/>
      <c r="AG11" s="113"/>
      <c r="AH11" s="129"/>
      <c r="AI11" s="115"/>
      <c r="AJ11" s="120">
        <f t="shared" si="5"/>
        <v>0</v>
      </c>
      <c r="AK11" s="122"/>
      <c r="AL11" s="123"/>
      <c r="AM11" s="123"/>
    </row>
    <row r="12" spans="1:39" ht="35.1" customHeight="1">
      <c r="A12" s="380"/>
      <c r="B12" s="113"/>
      <c r="C12" s="113"/>
      <c r="D12" s="115"/>
      <c r="E12" s="115"/>
      <c r="F12" s="114">
        <f t="shared" si="0"/>
        <v>0</v>
      </c>
      <c r="G12" s="383"/>
      <c r="H12" s="113"/>
      <c r="I12" s="113"/>
      <c r="J12" s="115"/>
      <c r="K12" s="115"/>
      <c r="L12" s="114">
        <f t="shared" si="1"/>
        <v>0</v>
      </c>
      <c r="M12" s="383"/>
      <c r="N12" s="113"/>
      <c r="O12" s="113"/>
      <c r="P12" s="124"/>
      <c r="Q12" s="115"/>
      <c r="R12" s="114">
        <f t="shared" si="2"/>
        <v>0</v>
      </c>
      <c r="S12" s="386"/>
      <c r="T12" s="113"/>
      <c r="U12" s="113"/>
      <c r="V12" s="125"/>
      <c r="W12" s="115"/>
      <c r="X12" s="114">
        <f t="shared" si="3"/>
        <v>0</v>
      </c>
      <c r="Y12" s="383"/>
      <c r="Z12" s="113"/>
      <c r="AA12" s="113"/>
      <c r="AB12" s="129"/>
      <c r="AC12" s="115"/>
      <c r="AD12" s="120">
        <f t="shared" si="4"/>
        <v>0</v>
      </c>
      <c r="AE12" s="374"/>
      <c r="AF12" s="113"/>
      <c r="AG12" s="113"/>
      <c r="AH12" s="129"/>
      <c r="AI12" s="115"/>
      <c r="AJ12" s="120">
        <f t="shared" si="5"/>
        <v>0</v>
      </c>
      <c r="AK12" s="122"/>
      <c r="AL12" s="123"/>
      <c r="AM12" s="123"/>
    </row>
    <row r="13" spans="1:39" ht="35.1" customHeight="1">
      <c r="A13" s="380"/>
      <c r="B13" s="113"/>
      <c r="C13" s="113"/>
      <c r="D13" s="115"/>
      <c r="E13" s="115"/>
      <c r="F13" s="114">
        <f>$E13*$F$3/1000</f>
        <v>0</v>
      </c>
      <c r="G13" s="383"/>
      <c r="H13" s="113"/>
      <c r="I13" s="113"/>
      <c r="J13" s="115"/>
      <c r="K13" s="115"/>
      <c r="L13" s="114"/>
      <c r="M13" s="383"/>
      <c r="N13" s="113"/>
      <c r="O13" s="113"/>
      <c r="P13" s="124"/>
      <c r="Q13" s="115"/>
      <c r="R13" s="114">
        <f t="shared" si="2"/>
        <v>0</v>
      </c>
      <c r="S13" s="386"/>
      <c r="T13" s="113"/>
      <c r="U13" s="113"/>
      <c r="V13" s="3"/>
      <c r="W13" s="115"/>
      <c r="X13" s="114">
        <f t="shared" si="3"/>
        <v>0</v>
      </c>
      <c r="Y13" s="383"/>
      <c r="Z13" s="113"/>
      <c r="AA13" s="113"/>
      <c r="AB13" s="116"/>
      <c r="AC13" s="115"/>
      <c r="AD13" s="120">
        <f t="shared" si="4"/>
        <v>0</v>
      </c>
      <c r="AE13" s="374"/>
      <c r="AF13" s="113"/>
      <c r="AG13" s="113"/>
      <c r="AH13" s="116"/>
      <c r="AI13" s="115"/>
      <c r="AJ13" s="120">
        <f t="shared" si="5"/>
        <v>0</v>
      </c>
      <c r="AK13" s="130"/>
      <c r="AL13" s="123"/>
      <c r="AM13" s="123"/>
    </row>
    <row r="14" spans="1:39" ht="35.1" customHeight="1" thickBot="1">
      <c r="A14" s="381"/>
      <c r="B14" s="131"/>
      <c r="C14" s="131"/>
      <c r="D14" s="132"/>
      <c r="E14" s="133"/>
      <c r="F14" s="134"/>
      <c r="G14" s="384"/>
      <c r="H14" s="131"/>
      <c r="I14" s="131"/>
      <c r="J14" s="132"/>
      <c r="K14" s="133">
        <f>SUM(K5:K13)</f>
        <v>57</v>
      </c>
      <c r="L14" s="134"/>
      <c r="M14" s="384"/>
      <c r="N14" s="131"/>
      <c r="O14" s="131"/>
      <c r="P14" s="132"/>
      <c r="Q14" s="133">
        <f>SUM(Q5:Q13)</f>
        <v>26</v>
      </c>
      <c r="R14" s="134">
        <f t="shared" si="2"/>
        <v>0.78</v>
      </c>
      <c r="S14" s="387"/>
      <c r="T14" s="131"/>
      <c r="U14" s="131"/>
      <c r="V14" s="135"/>
      <c r="W14" s="133">
        <f>SUM(W5:W13)</f>
        <v>59</v>
      </c>
      <c r="X14" s="134">
        <f t="shared" si="3"/>
        <v>1.77</v>
      </c>
      <c r="Y14" s="384"/>
      <c r="Z14" s="131"/>
      <c r="AA14" s="131"/>
      <c r="AB14" s="136"/>
      <c r="AC14" s="133">
        <f>SUM(AC5:AC13)</f>
        <v>62</v>
      </c>
      <c r="AD14" s="137">
        <f t="shared" si="4"/>
        <v>1.86</v>
      </c>
      <c r="AE14" s="375"/>
      <c r="AF14" s="131"/>
      <c r="AG14" s="131"/>
      <c r="AH14" s="136"/>
      <c r="AI14" s="133">
        <f>SUM(AI5:AI13)</f>
        <v>0</v>
      </c>
      <c r="AJ14" s="137">
        <f t="shared" si="5"/>
        <v>0</v>
      </c>
      <c r="AK14" s="130"/>
      <c r="AL14" s="123"/>
      <c r="AM14" s="123"/>
    </row>
    <row r="15" spans="1:39" ht="35.1" customHeight="1">
      <c r="A15" s="397" t="str">
        <f>'楊心菜單4_(幼)'!K23</f>
        <v>韭香米粉湯</v>
      </c>
      <c r="B15" s="138"/>
      <c r="C15" s="138"/>
      <c r="D15" s="129" t="s">
        <v>118</v>
      </c>
      <c r="E15" s="115">
        <v>30</v>
      </c>
      <c r="F15" s="114">
        <f>$E15*$F$3/1000</f>
        <v>0.9</v>
      </c>
      <c r="G15" s="398" t="str">
        <f>'楊心菜單4_(幼)'!K25</f>
        <v>鮭魚炒飯</v>
      </c>
      <c r="H15" s="138"/>
      <c r="I15" s="138"/>
      <c r="J15" s="140" t="s">
        <v>90</v>
      </c>
      <c r="K15" s="140"/>
      <c r="L15" s="163" t="s">
        <v>105</v>
      </c>
      <c r="M15" s="398">
        <f>'楊心菜單4_(幼)'!K27</f>
        <v>0</v>
      </c>
      <c r="N15" s="138"/>
      <c r="O15" s="138"/>
      <c r="P15" s="141" t="s">
        <v>131</v>
      </c>
      <c r="Q15" s="140"/>
      <c r="R15" s="163">
        <v>2</v>
      </c>
      <c r="S15" s="398" t="str">
        <f>'楊心菜單4_(幼)'!K29</f>
        <v xml:space="preserve">芝麻包+鮮奶 </v>
      </c>
      <c r="T15" s="113"/>
      <c r="U15" s="113"/>
      <c r="V15" s="142" t="s">
        <v>134</v>
      </c>
      <c r="W15" s="143">
        <v>1</v>
      </c>
      <c r="X15" s="178">
        <f>$W15*$X$3</f>
        <v>30</v>
      </c>
      <c r="Y15" s="382" t="str">
        <f>'楊心菜單4_(幼)'!K31</f>
        <v>油蔥炒手</v>
      </c>
      <c r="Z15" s="113"/>
      <c r="AA15" s="113"/>
      <c r="AB15" s="144" t="s">
        <v>141</v>
      </c>
      <c r="AC15" s="143">
        <v>3</v>
      </c>
      <c r="AD15" s="180">
        <f>($AC15*$AD$3+6)/12</f>
        <v>8</v>
      </c>
      <c r="AE15" s="373"/>
      <c r="AF15" s="113"/>
      <c r="AG15" s="113"/>
      <c r="AH15" s="145"/>
      <c r="AI15" s="140"/>
      <c r="AJ15" s="164">
        <f t="shared" si="5"/>
        <v>0</v>
      </c>
      <c r="AK15" s="146"/>
      <c r="AL15" s="123"/>
      <c r="AM15" s="123"/>
    </row>
    <row r="16" spans="1:39" ht="35.1" customHeight="1">
      <c r="A16" s="380"/>
      <c r="B16" s="138"/>
      <c r="C16" s="113"/>
      <c r="D16" s="115" t="s">
        <v>119</v>
      </c>
      <c r="E16" s="115">
        <v>20</v>
      </c>
      <c r="F16" s="114">
        <f>$E16*$F$3/1000</f>
        <v>0.6</v>
      </c>
      <c r="G16" s="383"/>
      <c r="H16" s="138"/>
      <c r="I16" s="113"/>
      <c r="J16" s="5" t="s">
        <v>126</v>
      </c>
      <c r="K16" s="6">
        <v>10</v>
      </c>
      <c r="L16" s="114">
        <f>$K16*$L$3/1000</f>
        <v>0.3</v>
      </c>
      <c r="M16" s="383"/>
      <c r="N16" s="113"/>
      <c r="O16" s="113"/>
      <c r="P16" s="115" t="s">
        <v>132</v>
      </c>
      <c r="Q16" s="6"/>
      <c r="R16" s="114">
        <v>1.5</v>
      </c>
      <c r="S16" s="383"/>
      <c r="T16" s="113"/>
      <c r="U16" s="113"/>
      <c r="V16" s="148" t="s">
        <v>135</v>
      </c>
      <c r="W16" s="149"/>
      <c r="X16" s="179">
        <v>2</v>
      </c>
      <c r="Y16" s="383"/>
      <c r="Z16" s="113"/>
      <c r="AA16" s="113"/>
      <c r="AB16" s="150"/>
      <c r="AC16" s="149"/>
      <c r="AD16" s="120">
        <f>$AC16*$AD$3/1000</f>
        <v>0</v>
      </c>
      <c r="AE16" s="374"/>
      <c r="AF16" s="113"/>
      <c r="AG16" s="113"/>
      <c r="AH16" s="151"/>
      <c r="AI16" s="6"/>
      <c r="AJ16" s="120">
        <f t="shared" si="5"/>
        <v>0</v>
      </c>
      <c r="AK16" s="146"/>
      <c r="AL16" s="123"/>
      <c r="AM16" s="123"/>
    </row>
    <row r="17" spans="1:39" ht="35.1" customHeight="1">
      <c r="A17" s="380"/>
      <c r="B17" s="138"/>
      <c r="C17" s="113"/>
      <c r="D17" s="115" t="s">
        <v>93</v>
      </c>
      <c r="E17" s="115">
        <v>1</v>
      </c>
      <c r="F17" s="121">
        <f>$E17*$F$3/37.5</f>
        <v>0.8</v>
      </c>
      <c r="G17" s="383"/>
      <c r="H17" s="138"/>
      <c r="I17" s="113"/>
      <c r="J17" s="152" t="s">
        <v>127</v>
      </c>
      <c r="K17" s="4">
        <v>10</v>
      </c>
      <c r="L17" s="114">
        <f t="shared" ref="L17:L23" si="6">$K17*$L$3/1000</f>
        <v>0.3</v>
      </c>
      <c r="M17" s="383"/>
      <c r="N17" s="113"/>
      <c r="O17" s="113"/>
      <c r="P17" s="115" t="s">
        <v>133</v>
      </c>
      <c r="Q17" s="4"/>
      <c r="R17" s="114">
        <v>2</v>
      </c>
      <c r="S17" s="383"/>
      <c r="T17" s="113"/>
      <c r="U17" s="113"/>
      <c r="V17" s="148"/>
      <c r="W17" s="148"/>
      <c r="X17" s="114">
        <f t="shared" si="3"/>
        <v>0</v>
      </c>
      <c r="Y17" s="383"/>
      <c r="Z17" s="113"/>
      <c r="AA17" s="113"/>
      <c r="AB17" s="153" t="s">
        <v>130</v>
      </c>
      <c r="AC17" s="148">
        <v>6</v>
      </c>
      <c r="AD17" s="120">
        <f>$AC17*$AD$3/1000</f>
        <v>0.18</v>
      </c>
      <c r="AE17" s="374"/>
      <c r="AF17" s="113"/>
      <c r="AG17" s="113"/>
      <c r="AH17" s="3"/>
      <c r="AI17" s="4"/>
      <c r="AJ17" s="120">
        <f t="shared" si="5"/>
        <v>0</v>
      </c>
      <c r="AK17" s="123"/>
      <c r="AL17" s="123"/>
      <c r="AM17" s="123"/>
    </row>
    <row r="18" spans="1:39" ht="35.1" customHeight="1">
      <c r="A18" s="380"/>
      <c r="B18" s="138"/>
      <c r="C18" s="113"/>
      <c r="D18" s="115"/>
      <c r="E18" s="115"/>
      <c r="F18" s="114">
        <f t="shared" ref="F18:F23" si="7">$E18*$F$3/1000</f>
        <v>0</v>
      </c>
      <c r="G18" s="383"/>
      <c r="H18" s="138"/>
      <c r="I18" s="113"/>
      <c r="J18" s="177" t="s">
        <v>104</v>
      </c>
      <c r="K18" s="4">
        <v>2</v>
      </c>
      <c r="L18" s="114">
        <f t="shared" si="6"/>
        <v>0.06</v>
      </c>
      <c r="M18" s="383"/>
      <c r="N18" s="113"/>
      <c r="O18" s="113"/>
      <c r="P18" s="124"/>
      <c r="Q18" s="4"/>
      <c r="R18" s="114">
        <f t="shared" si="2"/>
        <v>0</v>
      </c>
      <c r="S18" s="383"/>
      <c r="T18" s="113"/>
      <c r="U18" s="113"/>
      <c r="V18" s="148"/>
      <c r="W18" s="148"/>
      <c r="X18" s="114">
        <f t="shared" si="3"/>
        <v>0</v>
      </c>
      <c r="Y18" s="383"/>
      <c r="Z18" s="113"/>
      <c r="AA18" s="113"/>
      <c r="AB18" s="148"/>
      <c r="AC18" s="148"/>
      <c r="AD18" s="120">
        <f t="shared" si="4"/>
        <v>0</v>
      </c>
      <c r="AE18" s="374"/>
      <c r="AF18" s="113"/>
      <c r="AG18" s="113"/>
      <c r="AH18" s="4"/>
      <c r="AI18" s="4"/>
      <c r="AJ18" s="120">
        <f t="shared" si="5"/>
        <v>0</v>
      </c>
      <c r="AK18" s="123"/>
      <c r="AL18" s="123"/>
      <c r="AM18" s="123"/>
    </row>
    <row r="19" spans="1:39" ht="35.1" customHeight="1">
      <c r="A19" s="380"/>
      <c r="B19" s="138"/>
      <c r="C19" s="113"/>
      <c r="D19" s="115"/>
      <c r="E19" s="115"/>
      <c r="F19" s="114">
        <f t="shared" si="7"/>
        <v>0</v>
      </c>
      <c r="G19" s="383"/>
      <c r="H19" s="113"/>
      <c r="I19" s="113"/>
      <c r="J19" s="115"/>
      <c r="K19" s="4"/>
      <c r="L19" s="114">
        <f t="shared" si="6"/>
        <v>0</v>
      </c>
      <c r="M19" s="383"/>
      <c r="N19" s="113"/>
      <c r="O19" s="113"/>
      <c r="P19" s="115"/>
      <c r="Q19" s="4"/>
      <c r="R19" s="114">
        <f t="shared" si="2"/>
        <v>0</v>
      </c>
      <c r="S19" s="383"/>
      <c r="T19" s="113"/>
      <c r="U19" s="113"/>
      <c r="V19" s="148"/>
      <c r="W19" s="148"/>
      <c r="X19" s="114">
        <f t="shared" si="3"/>
        <v>0</v>
      </c>
      <c r="Y19" s="383"/>
      <c r="Z19" s="113"/>
      <c r="AA19" s="113"/>
      <c r="AB19" s="148"/>
      <c r="AC19" s="148"/>
      <c r="AD19" s="120">
        <f t="shared" si="4"/>
        <v>0</v>
      </c>
      <c r="AE19" s="374"/>
      <c r="AF19" s="113"/>
      <c r="AG19" s="113"/>
      <c r="AH19" s="4"/>
      <c r="AI19" s="4"/>
      <c r="AJ19" s="120">
        <f t="shared" si="5"/>
        <v>0</v>
      </c>
      <c r="AK19" s="123"/>
      <c r="AL19" s="123"/>
      <c r="AM19" s="123"/>
    </row>
    <row r="20" spans="1:39" ht="35.1" customHeight="1">
      <c r="A20" s="380"/>
      <c r="B20" s="113"/>
      <c r="C20" s="113"/>
      <c r="D20" s="115"/>
      <c r="E20" s="115"/>
      <c r="F20" s="114">
        <f t="shared" si="7"/>
        <v>0</v>
      </c>
      <c r="G20" s="383"/>
      <c r="H20" s="113"/>
      <c r="I20" s="113"/>
      <c r="J20" s="115"/>
      <c r="K20" s="115"/>
      <c r="L20" s="114">
        <f t="shared" si="6"/>
        <v>0</v>
      </c>
      <c r="M20" s="383"/>
      <c r="N20" s="113"/>
      <c r="O20" s="113"/>
      <c r="P20" s="115"/>
      <c r="Q20" s="115"/>
      <c r="R20" s="114">
        <f t="shared" si="2"/>
        <v>0</v>
      </c>
      <c r="S20" s="383"/>
      <c r="T20" s="113"/>
      <c r="U20" s="113"/>
      <c r="V20" s="154"/>
      <c r="W20" s="124"/>
      <c r="X20" s="114">
        <f t="shared" si="3"/>
        <v>0</v>
      </c>
      <c r="Y20" s="383"/>
      <c r="Z20" s="113"/>
      <c r="AA20" s="113"/>
      <c r="AB20" s="155"/>
      <c r="AC20" s="124"/>
      <c r="AD20" s="120">
        <f t="shared" si="4"/>
        <v>0</v>
      </c>
      <c r="AE20" s="374"/>
      <c r="AF20" s="113"/>
      <c r="AG20" s="113"/>
      <c r="AH20" s="115"/>
      <c r="AI20" s="115"/>
      <c r="AJ20" s="120">
        <f t="shared" si="5"/>
        <v>0</v>
      </c>
      <c r="AK20" s="66"/>
      <c r="AL20" s="123"/>
      <c r="AM20" s="123"/>
    </row>
    <row r="21" spans="1:39" ht="35.1" customHeight="1">
      <c r="A21" s="380"/>
      <c r="B21" s="113"/>
      <c r="C21" s="113"/>
      <c r="D21" s="115"/>
      <c r="E21" s="115"/>
      <c r="F21" s="114">
        <f t="shared" si="7"/>
        <v>0</v>
      </c>
      <c r="G21" s="383"/>
      <c r="H21" s="113"/>
      <c r="I21" s="113"/>
      <c r="J21" s="115"/>
      <c r="K21" s="115"/>
      <c r="L21" s="114">
        <f t="shared" si="6"/>
        <v>0</v>
      </c>
      <c r="M21" s="383"/>
      <c r="N21" s="113"/>
      <c r="O21" s="113"/>
      <c r="P21" s="115"/>
      <c r="Q21" s="115"/>
      <c r="R21" s="114">
        <f t="shared" si="2"/>
        <v>0</v>
      </c>
      <c r="S21" s="383"/>
      <c r="T21" s="113"/>
      <c r="U21" s="113"/>
      <c r="V21" s="156"/>
      <c r="W21" s="124"/>
      <c r="X21" s="114">
        <f t="shared" si="3"/>
        <v>0</v>
      </c>
      <c r="Y21" s="383"/>
      <c r="Z21" s="113"/>
      <c r="AA21" s="113"/>
      <c r="AB21" s="126"/>
      <c r="AC21" s="115"/>
      <c r="AD21" s="120">
        <f t="shared" si="4"/>
        <v>0</v>
      </c>
      <c r="AE21" s="374"/>
      <c r="AF21" s="113"/>
      <c r="AG21" s="113"/>
      <c r="AH21" s="126"/>
      <c r="AI21" s="115"/>
      <c r="AJ21" s="120">
        <f t="shared" si="5"/>
        <v>0</v>
      </c>
      <c r="AK21" s="66"/>
      <c r="AL21" s="123"/>
      <c r="AM21" s="123"/>
    </row>
    <row r="22" spans="1:39" ht="35.1" customHeight="1">
      <c r="A22" s="380"/>
      <c r="B22" s="113"/>
      <c r="C22" s="113"/>
      <c r="D22" s="115"/>
      <c r="E22" s="115"/>
      <c r="F22" s="114">
        <f t="shared" si="7"/>
        <v>0</v>
      </c>
      <c r="G22" s="383"/>
      <c r="H22" s="113"/>
      <c r="I22" s="113"/>
      <c r="J22" s="126"/>
      <c r="K22" s="115"/>
      <c r="L22" s="114">
        <f t="shared" si="6"/>
        <v>0</v>
      </c>
      <c r="M22" s="383"/>
      <c r="N22" s="113"/>
      <c r="O22" s="113"/>
      <c r="P22" s="115"/>
      <c r="Q22" s="115"/>
      <c r="R22" s="114">
        <f t="shared" si="2"/>
        <v>0</v>
      </c>
      <c r="S22" s="383"/>
      <c r="T22" s="113"/>
      <c r="U22" s="113"/>
      <c r="V22" s="126"/>
      <c r="W22" s="115"/>
      <c r="X22" s="114">
        <f t="shared" si="3"/>
        <v>0</v>
      </c>
      <c r="Y22" s="383"/>
      <c r="Z22" s="113"/>
      <c r="AA22" s="113"/>
      <c r="AB22" s="115"/>
      <c r="AC22" s="115"/>
      <c r="AD22" s="120">
        <f t="shared" si="4"/>
        <v>0</v>
      </c>
      <c r="AE22" s="374"/>
      <c r="AF22" s="113"/>
      <c r="AG22" s="113"/>
      <c r="AH22" s="115"/>
      <c r="AI22" s="115"/>
      <c r="AJ22" s="120">
        <f t="shared" si="5"/>
        <v>0</v>
      </c>
      <c r="AK22" s="66"/>
      <c r="AL22" s="123"/>
      <c r="AM22" s="123"/>
    </row>
    <row r="23" spans="1:39" ht="35.1" customHeight="1">
      <c r="A23" s="380"/>
      <c r="B23" s="113"/>
      <c r="C23" s="113"/>
      <c r="D23" s="115"/>
      <c r="E23" s="115"/>
      <c r="F23" s="114">
        <f t="shared" si="7"/>
        <v>0</v>
      </c>
      <c r="G23" s="383"/>
      <c r="H23" s="113"/>
      <c r="I23" s="113"/>
      <c r="J23" s="115"/>
      <c r="K23" s="115"/>
      <c r="L23" s="114">
        <f t="shared" si="6"/>
        <v>0</v>
      </c>
      <c r="M23" s="383"/>
      <c r="N23" s="113"/>
      <c r="O23" s="113"/>
      <c r="P23" s="115"/>
      <c r="Q23" s="115"/>
      <c r="R23" s="114">
        <f t="shared" si="2"/>
        <v>0</v>
      </c>
      <c r="S23" s="383"/>
      <c r="T23" s="113"/>
      <c r="U23" s="113"/>
      <c r="V23" s="126"/>
      <c r="W23" s="115"/>
      <c r="X23" s="114">
        <f t="shared" si="3"/>
        <v>0</v>
      </c>
      <c r="Y23" s="383"/>
      <c r="Z23" s="113"/>
      <c r="AA23" s="113"/>
      <c r="AB23" s="115"/>
      <c r="AC23" s="115"/>
      <c r="AD23" s="120">
        <f t="shared" si="4"/>
        <v>0</v>
      </c>
      <c r="AE23" s="374"/>
      <c r="AF23" s="113"/>
      <c r="AG23" s="113"/>
      <c r="AH23" s="115"/>
      <c r="AI23" s="115"/>
      <c r="AJ23" s="120">
        <f t="shared" si="5"/>
        <v>0</v>
      </c>
      <c r="AK23" s="66"/>
      <c r="AL23" s="123"/>
      <c r="AM23" s="123"/>
    </row>
    <row r="24" spans="1:39" ht="35.1" customHeight="1" thickBot="1">
      <c r="A24" s="381"/>
      <c r="B24" s="131"/>
      <c r="C24" s="131"/>
      <c r="D24" s="132"/>
      <c r="E24" s="133">
        <f>SUM(E15:E23)</f>
        <v>51</v>
      </c>
      <c r="F24" s="134"/>
      <c r="G24" s="384"/>
      <c r="H24" s="131"/>
      <c r="I24" s="131"/>
      <c r="J24" s="132"/>
      <c r="K24" s="133">
        <f>SUM(K15:K23)</f>
        <v>22</v>
      </c>
      <c r="L24" s="134"/>
      <c r="M24" s="384"/>
      <c r="N24" s="131"/>
      <c r="O24" s="131"/>
      <c r="P24" s="132"/>
      <c r="Q24" s="133">
        <f>SUM(Q15:Q23)</f>
        <v>0</v>
      </c>
      <c r="R24" s="134"/>
      <c r="S24" s="384"/>
      <c r="T24" s="131"/>
      <c r="U24" s="131"/>
      <c r="V24" s="157"/>
      <c r="W24" s="133">
        <f>SUM(W15:W23)</f>
        <v>1</v>
      </c>
      <c r="X24" s="134"/>
      <c r="Y24" s="384"/>
      <c r="Z24" s="131"/>
      <c r="AA24" s="131"/>
      <c r="AB24" s="132"/>
      <c r="AC24" s="133">
        <f>SUM(AC15:AC23)</f>
        <v>9</v>
      </c>
      <c r="AD24" s="137"/>
      <c r="AE24" s="375"/>
      <c r="AF24" s="131"/>
      <c r="AG24" s="131"/>
      <c r="AH24" s="132"/>
      <c r="AI24" s="133">
        <f>SUM(AI15:AI23)</f>
        <v>0</v>
      </c>
      <c r="AJ24" s="137"/>
      <c r="AK24" s="67"/>
      <c r="AL24" s="123"/>
      <c r="AM24" s="123"/>
    </row>
    <row r="25" spans="1:39" ht="35.1" customHeight="1" thickBot="1">
      <c r="A25" s="165"/>
      <c r="B25" s="166"/>
      <c r="C25" s="166"/>
      <c r="D25" s="167" t="s">
        <v>86</v>
      </c>
      <c r="E25" s="167"/>
      <c r="F25" s="167"/>
      <c r="G25" s="167"/>
      <c r="H25" s="167"/>
      <c r="I25" s="167"/>
      <c r="J25" s="167"/>
      <c r="K25" s="167"/>
      <c r="L25" s="168" t="s">
        <v>87</v>
      </c>
      <c r="M25" s="169"/>
      <c r="N25" s="169"/>
      <c r="O25" s="169"/>
      <c r="P25" s="167"/>
      <c r="Q25" s="167"/>
      <c r="R25" s="167"/>
      <c r="S25" s="167" t="s">
        <v>88</v>
      </c>
      <c r="T25" s="167"/>
      <c r="U25" s="167"/>
      <c r="V25" s="167"/>
      <c r="W25" s="167"/>
      <c r="X25" s="167"/>
      <c r="Y25" s="167" t="s">
        <v>89</v>
      </c>
      <c r="Z25" s="167"/>
      <c r="AA25" s="167"/>
      <c r="AB25" s="167"/>
      <c r="AC25" s="167"/>
      <c r="AD25" s="172"/>
      <c r="AE25" s="166"/>
      <c r="AF25" s="166"/>
      <c r="AG25" s="166"/>
      <c r="AH25" s="166"/>
      <c r="AI25" s="170"/>
      <c r="AJ25" s="171"/>
      <c r="AK25" s="160"/>
      <c r="AL25" s="123"/>
      <c r="AM25" s="123"/>
    </row>
    <row r="26" spans="1:39">
      <c r="AH26" s="123"/>
      <c r="AI26" s="158"/>
      <c r="AJ26" s="123"/>
      <c r="AK26" s="123"/>
      <c r="AL26" s="123"/>
      <c r="AM26" s="123"/>
    </row>
    <row r="27" spans="1:39" ht="30">
      <c r="AH27" s="123"/>
      <c r="AI27" s="158"/>
      <c r="AJ27" s="159"/>
      <c r="AK27" s="161"/>
      <c r="AL27" s="123"/>
      <c r="AM27" s="123"/>
    </row>
    <row r="28" spans="1:39" ht="30">
      <c r="AH28" s="123"/>
      <c r="AI28" s="158"/>
      <c r="AJ28" s="159"/>
      <c r="AK28" s="161"/>
      <c r="AL28" s="123"/>
      <c r="AM28" s="123"/>
    </row>
    <row r="29" spans="1:39" ht="30">
      <c r="AH29" s="123"/>
      <c r="AI29" s="158"/>
      <c r="AJ29" s="159"/>
      <c r="AK29" s="161"/>
      <c r="AL29" s="123"/>
      <c r="AM29" s="123"/>
    </row>
  </sheetData>
  <mergeCells count="37">
    <mergeCell ref="A15:A24"/>
    <mergeCell ref="G15:G24"/>
    <mergeCell ref="M15:M24"/>
    <mergeCell ref="S15:S24"/>
    <mergeCell ref="Y15:Y24"/>
    <mergeCell ref="AE15:AE24"/>
    <mergeCell ref="AF2:AF4"/>
    <mergeCell ref="AG2:AG4"/>
    <mergeCell ref="AH2:AJ2"/>
    <mergeCell ref="A5:A14"/>
    <mergeCell ref="G5:G14"/>
    <mergeCell ref="M5:M14"/>
    <mergeCell ref="S5:S14"/>
    <mergeCell ref="Y5:Y14"/>
    <mergeCell ref="AE5:AE14"/>
    <mergeCell ref="V2:X2"/>
    <mergeCell ref="Y2:Y4"/>
    <mergeCell ref="Z2:Z4"/>
    <mergeCell ref="AA2:AA4"/>
    <mergeCell ref="AB2:AD2"/>
    <mergeCell ref="AE2:AE4"/>
    <mergeCell ref="U2:U4"/>
    <mergeCell ref="A1:AD1"/>
    <mergeCell ref="A2:A4"/>
    <mergeCell ref="B2:B4"/>
    <mergeCell ref="C2:C4"/>
    <mergeCell ref="D2:F2"/>
    <mergeCell ref="G2:G4"/>
    <mergeCell ref="H2:H4"/>
    <mergeCell ref="I2:I4"/>
    <mergeCell ref="J2:L2"/>
    <mergeCell ref="M2:M4"/>
    <mergeCell ref="N2:N4"/>
    <mergeCell ref="O2:O4"/>
    <mergeCell ref="P2:R2"/>
    <mergeCell ref="S2:S4"/>
    <mergeCell ref="T2:T4"/>
  </mergeCells>
  <phoneticPr fontId="3" type="noConversion"/>
  <printOptions horizontalCentered="1" verticalCentered="1"/>
  <pageMargins left="0" right="0" top="0" bottom="0" header="0.51181102362204722" footer="0.51181102362204722"/>
  <pageSetup paperSize="9" scale="5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"/>
  <sheetViews>
    <sheetView view="pageBreakPreview" zoomScale="55" zoomScaleNormal="50" zoomScaleSheetLayoutView="55" workbookViewId="0">
      <selection activeCell="AD12" sqref="AD12"/>
    </sheetView>
  </sheetViews>
  <sheetFormatPr defaultRowHeight="16.5"/>
  <cols>
    <col min="1" max="1" width="4.875" style="104" customWidth="1"/>
    <col min="2" max="2" width="4.875" style="104" hidden="1" customWidth="1"/>
    <col min="3" max="3" width="4.875" style="104" customWidth="1"/>
    <col min="4" max="4" width="20.625" style="104" customWidth="1"/>
    <col min="5" max="5" width="7" style="104" hidden="1" customWidth="1"/>
    <col min="6" max="6" width="13.625" style="104" customWidth="1"/>
    <col min="7" max="7" width="4.875" style="104" customWidth="1"/>
    <col min="8" max="8" width="4.875" style="104" hidden="1" customWidth="1"/>
    <col min="9" max="9" width="4.875" style="104" customWidth="1"/>
    <col min="10" max="10" width="20.625" style="104" customWidth="1"/>
    <col min="11" max="11" width="7" style="104" hidden="1" customWidth="1"/>
    <col min="12" max="12" width="13.625" style="104" customWidth="1"/>
    <col min="13" max="13" width="4.875" style="104" customWidth="1"/>
    <col min="14" max="14" width="4.875" style="104" hidden="1" customWidth="1"/>
    <col min="15" max="15" width="4.875" style="104" customWidth="1"/>
    <col min="16" max="16" width="26" style="104" customWidth="1"/>
    <col min="17" max="17" width="7" style="104" hidden="1" customWidth="1"/>
    <col min="18" max="18" width="13.625" style="104" customWidth="1"/>
    <col min="19" max="19" width="4.875" style="104" customWidth="1"/>
    <col min="20" max="20" width="4.875" style="104" hidden="1" customWidth="1"/>
    <col min="21" max="21" width="4.875" style="104" customWidth="1"/>
    <col min="22" max="22" width="20.625" style="104" customWidth="1"/>
    <col min="23" max="23" width="7" style="104" hidden="1" customWidth="1"/>
    <col min="24" max="24" width="13.625" style="104" customWidth="1"/>
    <col min="25" max="25" width="4.875" style="104" customWidth="1"/>
    <col min="26" max="26" width="4.875" style="104" hidden="1" customWidth="1"/>
    <col min="27" max="27" width="4.875" style="104" customWidth="1"/>
    <col min="28" max="28" width="22.875" style="104" customWidth="1"/>
    <col min="29" max="29" width="7" style="104" hidden="1" customWidth="1"/>
    <col min="30" max="30" width="13.625" style="104" customWidth="1"/>
    <col min="31" max="33" width="5.75" style="104" hidden="1" customWidth="1"/>
    <col min="34" max="34" width="22.75" style="104" hidden="1" customWidth="1"/>
    <col min="35" max="35" width="7.5" style="104" hidden="1" customWidth="1"/>
    <col min="36" max="36" width="13.625" style="104" hidden="1" customWidth="1"/>
    <col min="37" max="273" width="9" style="104"/>
    <col min="274" max="274" width="4.875" style="104" customWidth="1"/>
    <col min="275" max="275" width="20.625" style="104" customWidth="1"/>
    <col min="276" max="276" width="18.625" style="104" customWidth="1"/>
    <col min="277" max="277" width="4.875" style="104" customWidth="1"/>
    <col min="278" max="278" width="20.625" style="104" customWidth="1"/>
    <col min="279" max="279" width="18.625" style="104" customWidth="1"/>
    <col min="280" max="280" width="4.875" style="104" customWidth="1"/>
    <col min="281" max="281" width="26" style="104" customWidth="1"/>
    <col min="282" max="282" width="18.625" style="104" customWidth="1"/>
    <col min="283" max="283" width="4.875" style="104" customWidth="1"/>
    <col min="284" max="284" width="20.625" style="104" customWidth="1"/>
    <col min="285" max="285" width="18.625" style="104" customWidth="1"/>
    <col min="286" max="286" width="4.875" style="104" customWidth="1"/>
    <col min="287" max="287" width="22.875" style="104" customWidth="1"/>
    <col min="288" max="288" width="18.625" style="104" customWidth="1"/>
    <col min="289" max="290" width="9" style="104"/>
    <col min="291" max="291" width="32.5" style="104" customWidth="1"/>
    <col min="292" max="529" width="9" style="104"/>
    <col min="530" max="530" width="4.875" style="104" customWidth="1"/>
    <col min="531" max="531" width="20.625" style="104" customWidth="1"/>
    <col min="532" max="532" width="18.625" style="104" customWidth="1"/>
    <col min="533" max="533" width="4.875" style="104" customWidth="1"/>
    <col min="534" max="534" width="20.625" style="104" customWidth="1"/>
    <col min="535" max="535" width="18.625" style="104" customWidth="1"/>
    <col min="536" max="536" width="4.875" style="104" customWidth="1"/>
    <col min="537" max="537" width="26" style="104" customWidth="1"/>
    <col min="538" max="538" width="18.625" style="104" customWidth="1"/>
    <col min="539" max="539" width="4.875" style="104" customWidth="1"/>
    <col min="540" max="540" width="20.625" style="104" customWidth="1"/>
    <col min="541" max="541" width="18.625" style="104" customWidth="1"/>
    <col min="542" max="542" width="4.875" style="104" customWidth="1"/>
    <col min="543" max="543" width="22.875" style="104" customWidth="1"/>
    <col min="544" max="544" width="18.625" style="104" customWidth="1"/>
    <col min="545" max="546" width="9" style="104"/>
    <col min="547" max="547" width="32.5" style="104" customWidth="1"/>
    <col min="548" max="785" width="9" style="104"/>
    <col min="786" max="786" width="4.875" style="104" customWidth="1"/>
    <col min="787" max="787" width="20.625" style="104" customWidth="1"/>
    <col min="788" max="788" width="18.625" style="104" customWidth="1"/>
    <col min="789" max="789" width="4.875" style="104" customWidth="1"/>
    <col min="790" max="790" width="20.625" style="104" customWidth="1"/>
    <col min="791" max="791" width="18.625" style="104" customWidth="1"/>
    <col min="792" max="792" width="4.875" style="104" customWidth="1"/>
    <col min="793" max="793" width="26" style="104" customWidth="1"/>
    <col min="794" max="794" width="18.625" style="104" customWidth="1"/>
    <col min="795" max="795" width="4.875" style="104" customWidth="1"/>
    <col min="796" max="796" width="20.625" style="104" customWidth="1"/>
    <col min="797" max="797" width="18.625" style="104" customWidth="1"/>
    <col min="798" max="798" width="4.875" style="104" customWidth="1"/>
    <col min="799" max="799" width="22.875" style="104" customWidth="1"/>
    <col min="800" max="800" width="18.625" style="104" customWidth="1"/>
    <col min="801" max="802" width="9" style="104"/>
    <col min="803" max="803" width="32.5" style="104" customWidth="1"/>
    <col min="804" max="1041" width="9" style="104"/>
    <col min="1042" max="1042" width="4.875" style="104" customWidth="1"/>
    <col min="1043" max="1043" width="20.625" style="104" customWidth="1"/>
    <col min="1044" max="1044" width="18.625" style="104" customWidth="1"/>
    <col min="1045" max="1045" width="4.875" style="104" customWidth="1"/>
    <col min="1046" max="1046" width="20.625" style="104" customWidth="1"/>
    <col min="1047" max="1047" width="18.625" style="104" customWidth="1"/>
    <col min="1048" max="1048" width="4.875" style="104" customWidth="1"/>
    <col min="1049" max="1049" width="26" style="104" customWidth="1"/>
    <col min="1050" max="1050" width="18.625" style="104" customWidth="1"/>
    <col min="1051" max="1051" width="4.875" style="104" customWidth="1"/>
    <col min="1052" max="1052" width="20.625" style="104" customWidth="1"/>
    <col min="1053" max="1053" width="18.625" style="104" customWidth="1"/>
    <col min="1054" max="1054" width="4.875" style="104" customWidth="1"/>
    <col min="1055" max="1055" width="22.875" style="104" customWidth="1"/>
    <col min="1056" max="1056" width="18.625" style="104" customWidth="1"/>
    <col min="1057" max="1058" width="9" style="104"/>
    <col min="1059" max="1059" width="32.5" style="104" customWidth="1"/>
    <col min="1060" max="1297" width="9" style="104"/>
    <col min="1298" max="1298" width="4.875" style="104" customWidth="1"/>
    <col min="1299" max="1299" width="20.625" style="104" customWidth="1"/>
    <col min="1300" max="1300" width="18.625" style="104" customWidth="1"/>
    <col min="1301" max="1301" width="4.875" style="104" customWidth="1"/>
    <col min="1302" max="1302" width="20.625" style="104" customWidth="1"/>
    <col min="1303" max="1303" width="18.625" style="104" customWidth="1"/>
    <col min="1304" max="1304" width="4.875" style="104" customWidth="1"/>
    <col min="1305" max="1305" width="26" style="104" customWidth="1"/>
    <col min="1306" max="1306" width="18.625" style="104" customWidth="1"/>
    <col min="1307" max="1307" width="4.875" style="104" customWidth="1"/>
    <col min="1308" max="1308" width="20.625" style="104" customWidth="1"/>
    <col min="1309" max="1309" width="18.625" style="104" customWidth="1"/>
    <col min="1310" max="1310" width="4.875" style="104" customWidth="1"/>
    <col min="1311" max="1311" width="22.875" style="104" customWidth="1"/>
    <col min="1312" max="1312" width="18.625" style="104" customWidth="1"/>
    <col min="1313" max="1314" width="9" style="104"/>
    <col min="1315" max="1315" width="32.5" style="104" customWidth="1"/>
    <col min="1316" max="1553" width="9" style="104"/>
    <col min="1554" max="1554" width="4.875" style="104" customWidth="1"/>
    <col min="1555" max="1555" width="20.625" style="104" customWidth="1"/>
    <col min="1556" max="1556" width="18.625" style="104" customWidth="1"/>
    <col min="1557" max="1557" width="4.875" style="104" customWidth="1"/>
    <col min="1558" max="1558" width="20.625" style="104" customWidth="1"/>
    <col min="1559" max="1559" width="18.625" style="104" customWidth="1"/>
    <col min="1560" max="1560" width="4.875" style="104" customWidth="1"/>
    <col min="1561" max="1561" width="26" style="104" customWidth="1"/>
    <col min="1562" max="1562" width="18.625" style="104" customWidth="1"/>
    <col min="1563" max="1563" width="4.875" style="104" customWidth="1"/>
    <col min="1564" max="1564" width="20.625" style="104" customWidth="1"/>
    <col min="1565" max="1565" width="18.625" style="104" customWidth="1"/>
    <col min="1566" max="1566" width="4.875" style="104" customWidth="1"/>
    <col min="1567" max="1567" width="22.875" style="104" customWidth="1"/>
    <col min="1568" max="1568" width="18.625" style="104" customWidth="1"/>
    <col min="1569" max="1570" width="9" style="104"/>
    <col min="1571" max="1571" width="32.5" style="104" customWidth="1"/>
    <col min="1572" max="1809" width="9" style="104"/>
    <col min="1810" max="1810" width="4.875" style="104" customWidth="1"/>
    <col min="1811" max="1811" width="20.625" style="104" customWidth="1"/>
    <col min="1812" max="1812" width="18.625" style="104" customWidth="1"/>
    <col min="1813" max="1813" width="4.875" style="104" customWidth="1"/>
    <col min="1814" max="1814" width="20.625" style="104" customWidth="1"/>
    <col min="1815" max="1815" width="18.625" style="104" customWidth="1"/>
    <col min="1816" max="1816" width="4.875" style="104" customWidth="1"/>
    <col min="1817" max="1817" width="26" style="104" customWidth="1"/>
    <col min="1818" max="1818" width="18.625" style="104" customWidth="1"/>
    <col min="1819" max="1819" width="4.875" style="104" customWidth="1"/>
    <col min="1820" max="1820" width="20.625" style="104" customWidth="1"/>
    <col min="1821" max="1821" width="18.625" style="104" customWidth="1"/>
    <col min="1822" max="1822" width="4.875" style="104" customWidth="1"/>
    <col min="1823" max="1823" width="22.875" style="104" customWidth="1"/>
    <col min="1824" max="1824" width="18.625" style="104" customWidth="1"/>
    <col min="1825" max="1826" width="9" style="104"/>
    <col min="1827" max="1827" width="32.5" style="104" customWidth="1"/>
    <col min="1828" max="2065" width="9" style="104"/>
    <col min="2066" max="2066" width="4.875" style="104" customWidth="1"/>
    <col min="2067" max="2067" width="20.625" style="104" customWidth="1"/>
    <col min="2068" max="2068" width="18.625" style="104" customWidth="1"/>
    <col min="2069" max="2069" width="4.875" style="104" customWidth="1"/>
    <col min="2070" max="2070" width="20.625" style="104" customWidth="1"/>
    <col min="2071" max="2071" width="18.625" style="104" customWidth="1"/>
    <col min="2072" max="2072" width="4.875" style="104" customWidth="1"/>
    <col min="2073" max="2073" width="26" style="104" customWidth="1"/>
    <col min="2074" max="2074" width="18.625" style="104" customWidth="1"/>
    <col min="2075" max="2075" width="4.875" style="104" customWidth="1"/>
    <col min="2076" max="2076" width="20.625" style="104" customWidth="1"/>
    <col min="2077" max="2077" width="18.625" style="104" customWidth="1"/>
    <col min="2078" max="2078" width="4.875" style="104" customWidth="1"/>
    <col min="2079" max="2079" width="22.875" style="104" customWidth="1"/>
    <col min="2080" max="2080" width="18.625" style="104" customWidth="1"/>
    <col min="2081" max="2082" width="9" style="104"/>
    <col min="2083" max="2083" width="32.5" style="104" customWidth="1"/>
    <col min="2084" max="2321" width="9" style="104"/>
    <col min="2322" max="2322" width="4.875" style="104" customWidth="1"/>
    <col min="2323" max="2323" width="20.625" style="104" customWidth="1"/>
    <col min="2324" max="2324" width="18.625" style="104" customWidth="1"/>
    <col min="2325" max="2325" width="4.875" style="104" customWidth="1"/>
    <col min="2326" max="2326" width="20.625" style="104" customWidth="1"/>
    <col min="2327" max="2327" width="18.625" style="104" customWidth="1"/>
    <col min="2328" max="2328" width="4.875" style="104" customWidth="1"/>
    <col min="2329" max="2329" width="26" style="104" customWidth="1"/>
    <col min="2330" max="2330" width="18.625" style="104" customWidth="1"/>
    <col min="2331" max="2331" width="4.875" style="104" customWidth="1"/>
    <col min="2332" max="2332" width="20.625" style="104" customWidth="1"/>
    <col min="2333" max="2333" width="18.625" style="104" customWidth="1"/>
    <col min="2334" max="2334" width="4.875" style="104" customWidth="1"/>
    <col min="2335" max="2335" width="22.875" style="104" customWidth="1"/>
    <col min="2336" max="2336" width="18.625" style="104" customWidth="1"/>
    <col min="2337" max="2338" width="9" style="104"/>
    <col min="2339" max="2339" width="32.5" style="104" customWidth="1"/>
    <col min="2340" max="2577" width="9" style="104"/>
    <col min="2578" max="2578" width="4.875" style="104" customWidth="1"/>
    <col min="2579" max="2579" width="20.625" style="104" customWidth="1"/>
    <col min="2580" max="2580" width="18.625" style="104" customWidth="1"/>
    <col min="2581" max="2581" width="4.875" style="104" customWidth="1"/>
    <col min="2582" max="2582" width="20.625" style="104" customWidth="1"/>
    <col min="2583" max="2583" width="18.625" style="104" customWidth="1"/>
    <col min="2584" max="2584" width="4.875" style="104" customWidth="1"/>
    <col min="2585" max="2585" width="26" style="104" customWidth="1"/>
    <col min="2586" max="2586" width="18.625" style="104" customWidth="1"/>
    <col min="2587" max="2587" width="4.875" style="104" customWidth="1"/>
    <col min="2588" max="2588" width="20.625" style="104" customWidth="1"/>
    <col min="2589" max="2589" width="18.625" style="104" customWidth="1"/>
    <col min="2590" max="2590" width="4.875" style="104" customWidth="1"/>
    <col min="2591" max="2591" width="22.875" style="104" customWidth="1"/>
    <col min="2592" max="2592" width="18.625" style="104" customWidth="1"/>
    <col min="2593" max="2594" width="9" style="104"/>
    <col min="2595" max="2595" width="32.5" style="104" customWidth="1"/>
    <col min="2596" max="2833" width="9" style="104"/>
    <col min="2834" max="2834" width="4.875" style="104" customWidth="1"/>
    <col min="2835" max="2835" width="20.625" style="104" customWidth="1"/>
    <col min="2836" max="2836" width="18.625" style="104" customWidth="1"/>
    <col min="2837" max="2837" width="4.875" style="104" customWidth="1"/>
    <col min="2838" max="2838" width="20.625" style="104" customWidth="1"/>
    <col min="2839" max="2839" width="18.625" style="104" customWidth="1"/>
    <col min="2840" max="2840" width="4.875" style="104" customWidth="1"/>
    <col min="2841" max="2841" width="26" style="104" customWidth="1"/>
    <col min="2842" max="2842" width="18.625" style="104" customWidth="1"/>
    <col min="2843" max="2843" width="4.875" style="104" customWidth="1"/>
    <col min="2844" max="2844" width="20.625" style="104" customWidth="1"/>
    <col min="2845" max="2845" width="18.625" style="104" customWidth="1"/>
    <col min="2846" max="2846" width="4.875" style="104" customWidth="1"/>
    <col min="2847" max="2847" width="22.875" style="104" customWidth="1"/>
    <col min="2848" max="2848" width="18.625" style="104" customWidth="1"/>
    <col min="2849" max="2850" width="9" style="104"/>
    <col min="2851" max="2851" width="32.5" style="104" customWidth="1"/>
    <col min="2852" max="3089" width="9" style="104"/>
    <col min="3090" max="3090" width="4.875" style="104" customWidth="1"/>
    <col min="3091" max="3091" width="20.625" style="104" customWidth="1"/>
    <col min="3092" max="3092" width="18.625" style="104" customWidth="1"/>
    <col min="3093" max="3093" width="4.875" style="104" customWidth="1"/>
    <col min="3094" max="3094" width="20.625" style="104" customWidth="1"/>
    <col min="3095" max="3095" width="18.625" style="104" customWidth="1"/>
    <col min="3096" max="3096" width="4.875" style="104" customWidth="1"/>
    <col min="3097" max="3097" width="26" style="104" customWidth="1"/>
    <col min="3098" max="3098" width="18.625" style="104" customWidth="1"/>
    <col min="3099" max="3099" width="4.875" style="104" customWidth="1"/>
    <col min="3100" max="3100" width="20.625" style="104" customWidth="1"/>
    <col min="3101" max="3101" width="18.625" style="104" customWidth="1"/>
    <col min="3102" max="3102" width="4.875" style="104" customWidth="1"/>
    <col min="3103" max="3103" width="22.875" style="104" customWidth="1"/>
    <col min="3104" max="3104" width="18.625" style="104" customWidth="1"/>
    <col min="3105" max="3106" width="9" style="104"/>
    <col min="3107" max="3107" width="32.5" style="104" customWidth="1"/>
    <col min="3108" max="3345" width="9" style="104"/>
    <col min="3346" max="3346" width="4.875" style="104" customWidth="1"/>
    <col min="3347" max="3347" width="20.625" style="104" customWidth="1"/>
    <col min="3348" max="3348" width="18.625" style="104" customWidth="1"/>
    <col min="3349" max="3349" width="4.875" style="104" customWidth="1"/>
    <col min="3350" max="3350" width="20.625" style="104" customWidth="1"/>
    <col min="3351" max="3351" width="18.625" style="104" customWidth="1"/>
    <col min="3352" max="3352" width="4.875" style="104" customWidth="1"/>
    <col min="3353" max="3353" width="26" style="104" customWidth="1"/>
    <col min="3354" max="3354" width="18.625" style="104" customWidth="1"/>
    <col min="3355" max="3355" width="4.875" style="104" customWidth="1"/>
    <col min="3356" max="3356" width="20.625" style="104" customWidth="1"/>
    <col min="3357" max="3357" width="18.625" style="104" customWidth="1"/>
    <col min="3358" max="3358" width="4.875" style="104" customWidth="1"/>
    <col min="3359" max="3359" width="22.875" style="104" customWidth="1"/>
    <col min="3360" max="3360" width="18.625" style="104" customWidth="1"/>
    <col min="3361" max="3362" width="9" style="104"/>
    <col min="3363" max="3363" width="32.5" style="104" customWidth="1"/>
    <col min="3364" max="3601" width="9" style="104"/>
    <col min="3602" max="3602" width="4.875" style="104" customWidth="1"/>
    <col min="3603" max="3603" width="20.625" style="104" customWidth="1"/>
    <col min="3604" max="3604" width="18.625" style="104" customWidth="1"/>
    <col min="3605" max="3605" width="4.875" style="104" customWidth="1"/>
    <col min="3606" max="3606" width="20.625" style="104" customWidth="1"/>
    <col min="3607" max="3607" width="18.625" style="104" customWidth="1"/>
    <col min="3608" max="3608" width="4.875" style="104" customWidth="1"/>
    <col min="3609" max="3609" width="26" style="104" customWidth="1"/>
    <col min="3610" max="3610" width="18.625" style="104" customWidth="1"/>
    <col min="3611" max="3611" width="4.875" style="104" customWidth="1"/>
    <col min="3612" max="3612" width="20.625" style="104" customWidth="1"/>
    <col min="3613" max="3613" width="18.625" style="104" customWidth="1"/>
    <col min="3614" max="3614" width="4.875" style="104" customWidth="1"/>
    <col min="3615" max="3615" width="22.875" style="104" customWidth="1"/>
    <col min="3616" max="3616" width="18.625" style="104" customWidth="1"/>
    <col min="3617" max="3618" width="9" style="104"/>
    <col min="3619" max="3619" width="32.5" style="104" customWidth="1"/>
    <col min="3620" max="3857" width="9" style="104"/>
    <col min="3858" max="3858" width="4.875" style="104" customWidth="1"/>
    <col min="3859" max="3859" width="20.625" style="104" customWidth="1"/>
    <col min="3860" max="3860" width="18.625" style="104" customWidth="1"/>
    <col min="3861" max="3861" width="4.875" style="104" customWidth="1"/>
    <col min="3862" max="3862" width="20.625" style="104" customWidth="1"/>
    <col min="3863" max="3863" width="18.625" style="104" customWidth="1"/>
    <col min="3864" max="3864" width="4.875" style="104" customWidth="1"/>
    <col min="3865" max="3865" width="26" style="104" customWidth="1"/>
    <col min="3866" max="3866" width="18.625" style="104" customWidth="1"/>
    <col min="3867" max="3867" width="4.875" style="104" customWidth="1"/>
    <col min="3868" max="3868" width="20.625" style="104" customWidth="1"/>
    <col min="3869" max="3869" width="18.625" style="104" customWidth="1"/>
    <col min="3870" max="3870" width="4.875" style="104" customWidth="1"/>
    <col min="3871" max="3871" width="22.875" style="104" customWidth="1"/>
    <col min="3872" max="3872" width="18.625" style="104" customWidth="1"/>
    <col min="3873" max="3874" width="9" style="104"/>
    <col min="3875" max="3875" width="32.5" style="104" customWidth="1"/>
    <col min="3876" max="4113" width="9" style="104"/>
    <col min="4114" max="4114" width="4.875" style="104" customWidth="1"/>
    <col min="4115" max="4115" width="20.625" style="104" customWidth="1"/>
    <col min="4116" max="4116" width="18.625" style="104" customWidth="1"/>
    <col min="4117" max="4117" width="4.875" style="104" customWidth="1"/>
    <col min="4118" max="4118" width="20.625" style="104" customWidth="1"/>
    <col min="4119" max="4119" width="18.625" style="104" customWidth="1"/>
    <col min="4120" max="4120" width="4.875" style="104" customWidth="1"/>
    <col min="4121" max="4121" width="26" style="104" customWidth="1"/>
    <col min="4122" max="4122" width="18.625" style="104" customWidth="1"/>
    <col min="4123" max="4123" width="4.875" style="104" customWidth="1"/>
    <col min="4124" max="4124" width="20.625" style="104" customWidth="1"/>
    <col min="4125" max="4125" width="18.625" style="104" customWidth="1"/>
    <col min="4126" max="4126" width="4.875" style="104" customWidth="1"/>
    <col min="4127" max="4127" width="22.875" style="104" customWidth="1"/>
    <col min="4128" max="4128" width="18.625" style="104" customWidth="1"/>
    <col min="4129" max="4130" width="9" style="104"/>
    <col min="4131" max="4131" width="32.5" style="104" customWidth="1"/>
    <col min="4132" max="4369" width="9" style="104"/>
    <col min="4370" max="4370" width="4.875" style="104" customWidth="1"/>
    <col min="4371" max="4371" width="20.625" style="104" customWidth="1"/>
    <col min="4372" max="4372" width="18.625" style="104" customWidth="1"/>
    <col min="4373" max="4373" width="4.875" style="104" customWidth="1"/>
    <col min="4374" max="4374" width="20.625" style="104" customWidth="1"/>
    <col min="4375" max="4375" width="18.625" style="104" customWidth="1"/>
    <col min="4376" max="4376" width="4.875" style="104" customWidth="1"/>
    <col min="4377" max="4377" width="26" style="104" customWidth="1"/>
    <col min="4378" max="4378" width="18.625" style="104" customWidth="1"/>
    <col min="4379" max="4379" width="4.875" style="104" customWidth="1"/>
    <col min="4380" max="4380" width="20.625" style="104" customWidth="1"/>
    <col min="4381" max="4381" width="18.625" style="104" customWidth="1"/>
    <col min="4382" max="4382" width="4.875" style="104" customWidth="1"/>
    <col min="4383" max="4383" width="22.875" style="104" customWidth="1"/>
    <col min="4384" max="4384" width="18.625" style="104" customWidth="1"/>
    <col min="4385" max="4386" width="9" style="104"/>
    <col min="4387" max="4387" width="32.5" style="104" customWidth="1"/>
    <col min="4388" max="4625" width="9" style="104"/>
    <col min="4626" max="4626" width="4.875" style="104" customWidth="1"/>
    <col min="4627" max="4627" width="20.625" style="104" customWidth="1"/>
    <col min="4628" max="4628" width="18.625" style="104" customWidth="1"/>
    <col min="4629" max="4629" width="4.875" style="104" customWidth="1"/>
    <col min="4630" max="4630" width="20.625" style="104" customWidth="1"/>
    <col min="4631" max="4631" width="18.625" style="104" customWidth="1"/>
    <col min="4632" max="4632" width="4.875" style="104" customWidth="1"/>
    <col min="4633" max="4633" width="26" style="104" customWidth="1"/>
    <col min="4634" max="4634" width="18.625" style="104" customWidth="1"/>
    <col min="4635" max="4635" width="4.875" style="104" customWidth="1"/>
    <col min="4636" max="4636" width="20.625" style="104" customWidth="1"/>
    <col min="4637" max="4637" width="18.625" style="104" customWidth="1"/>
    <col min="4638" max="4638" width="4.875" style="104" customWidth="1"/>
    <col min="4639" max="4639" width="22.875" style="104" customWidth="1"/>
    <col min="4640" max="4640" width="18.625" style="104" customWidth="1"/>
    <col min="4641" max="4642" width="9" style="104"/>
    <col min="4643" max="4643" width="32.5" style="104" customWidth="1"/>
    <col min="4644" max="4881" width="9" style="104"/>
    <col min="4882" max="4882" width="4.875" style="104" customWidth="1"/>
    <col min="4883" max="4883" width="20.625" style="104" customWidth="1"/>
    <col min="4884" max="4884" width="18.625" style="104" customWidth="1"/>
    <col min="4885" max="4885" width="4.875" style="104" customWidth="1"/>
    <col min="4886" max="4886" width="20.625" style="104" customWidth="1"/>
    <col min="4887" max="4887" width="18.625" style="104" customWidth="1"/>
    <col min="4888" max="4888" width="4.875" style="104" customWidth="1"/>
    <col min="4889" max="4889" width="26" style="104" customWidth="1"/>
    <col min="4890" max="4890" width="18.625" style="104" customWidth="1"/>
    <col min="4891" max="4891" width="4.875" style="104" customWidth="1"/>
    <col min="4892" max="4892" width="20.625" style="104" customWidth="1"/>
    <col min="4893" max="4893" width="18.625" style="104" customWidth="1"/>
    <col min="4894" max="4894" width="4.875" style="104" customWidth="1"/>
    <col min="4895" max="4895" width="22.875" style="104" customWidth="1"/>
    <col min="4896" max="4896" width="18.625" style="104" customWidth="1"/>
    <col min="4897" max="4898" width="9" style="104"/>
    <col min="4899" max="4899" width="32.5" style="104" customWidth="1"/>
    <col min="4900" max="5137" width="9" style="104"/>
    <col min="5138" max="5138" width="4.875" style="104" customWidth="1"/>
    <col min="5139" max="5139" width="20.625" style="104" customWidth="1"/>
    <col min="5140" max="5140" width="18.625" style="104" customWidth="1"/>
    <col min="5141" max="5141" width="4.875" style="104" customWidth="1"/>
    <col min="5142" max="5142" width="20.625" style="104" customWidth="1"/>
    <col min="5143" max="5143" width="18.625" style="104" customWidth="1"/>
    <col min="5144" max="5144" width="4.875" style="104" customWidth="1"/>
    <col min="5145" max="5145" width="26" style="104" customWidth="1"/>
    <col min="5146" max="5146" width="18.625" style="104" customWidth="1"/>
    <col min="5147" max="5147" width="4.875" style="104" customWidth="1"/>
    <col min="5148" max="5148" width="20.625" style="104" customWidth="1"/>
    <col min="5149" max="5149" width="18.625" style="104" customWidth="1"/>
    <col min="5150" max="5150" width="4.875" style="104" customWidth="1"/>
    <col min="5151" max="5151" width="22.875" style="104" customWidth="1"/>
    <col min="5152" max="5152" width="18.625" style="104" customWidth="1"/>
    <col min="5153" max="5154" width="9" style="104"/>
    <col min="5155" max="5155" width="32.5" style="104" customWidth="1"/>
    <col min="5156" max="5393" width="9" style="104"/>
    <col min="5394" max="5394" width="4.875" style="104" customWidth="1"/>
    <col min="5395" max="5395" width="20.625" style="104" customWidth="1"/>
    <col min="5396" max="5396" width="18.625" style="104" customWidth="1"/>
    <col min="5397" max="5397" width="4.875" style="104" customWidth="1"/>
    <col min="5398" max="5398" width="20.625" style="104" customWidth="1"/>
    <col min="5399" max="5399" width="18.625" style="104" customWidth="1"/>
    <col min="5400" max="5400" width="4.875" style="104" customWidth="1"/>
    <col min="5401" max="5401" width="26" style="104" customWidth="1"/>
    <col min="5402" max="5402" width="18.625" style="104" customWidth="1"/>
    <col min="5403" max="5403" width="4.875" style="104" customWidth="1"/>
    <col min="5404" max="5404" width="20.625" style="104" customWidth="1"/>
    <col min="5405" max="5405" width="18.625" style="104" customWidth="1"/>
    <col min="5406" max="5406" width="4.875" style="104" customWidth="1"/>
    <col min="5407" max="5407" width="22.875" style="104" customWidth="1"/>
    <col min="5408" max="5408" width="18.625" style="104" customWidth="1"/>
    <col min="5409" max="5410" width="9" style="104"/>
    <col min="5411" max="5411" width="32.5" style="104" customWidth="1"/>
    <col min="5412" max="5649" width="9" style="104"/>
    <col min="5650" max="5650" width="4.875" style="104" customWidth="1"/>
    <col min="5651" max="5651" width="20.625" style="104" customWidth="1"/>
    <col min="5652" max="5652" width="18.625" style="104" customWidth="1"/>
    <col min="5653" max="5653" width="4.875" style="104" customWidth="1"/>
    <col min="5654" max="5654" width="20.625" style="104" customWidth="1"/>
    <col min="5655" max="5655" width="18.625" style="104" customWidth="1"/>
    <col min="5656" max="5656" width="4.875" style="104" customWidth="1"/>
    <col min="5657" max="5657" width="26" style="104" customWidth="1"/>
    <col min="5658" max="5658" width="18.625" style="104" customWidth="1"/>
    <col min="5659" max="5659" width="4.875" style="104" customWidth="1"/>
    <col min="5660" max="5660" width="20.625" style="104" customWidth="1"/>
    <col min="5661" max="5661" width="18.625" style="104" customWidth="1"/>
    <col min="5662" max="5662" width="4.875" style="104" customWidth="1"/>
    <col min="5663" max="5663" width="22.875" style="104" customWidth="1"/>
    <col min="5664" max="5664" width="18.625" style="104" customWidth="1"/>
    <col min="5665" max="5666" width="9" style="104"/>
    <col min="5667" max="5667" width="32.5" style="104" customWidth="1"/>
    <col min="5668" max="5905" width="9" style="104"/>
    <col min="5906" max="5906" width="4.875" style="104" customWidth="1"/>
    <col min="5907" max="5907" width="20.625" style="104" customWidth="1"/>
    <col min="5908" max="5908" width="18.625" style="104" customWidth="1"/>
    <col min="5909" max="5909" width="4.875" style="104" customWidth="1"/>
    <col min="5910" max="5910" width="20.625" style="104" customWidth="1"/>
    <col min="5911" max="5911" width="18.625" style="104" customWidth="1"/>
    <col min="5912" max="5912" width="4.875" style="104" customWidth="1"/>
    <col min="5913" max="5913" width="26" style="104" customWidth="1"/>
    <col min="5914" max="5914" width="18.625" style="104" customWidth="1"/>
    <col min="5915" max="5915" width="4.875" style="104" customWidth="1"/>
    <col min="5916" max="5916" width="20.625" style="104" customWidth="1"/>
    <col min="5917" max="5917" width="18.625" style="104" customWidth="1"/>
    <col min="5918" max="5918" width="4.875" style="104" customWidth="1"/>
    <col min="5919" max="5919" width="22.875" style="104" customWidth="1"/>
    <col min="5920" max="5920" width="18.625" style="104" customWidth="1"/>
    <col min="5921" max="5922" width="9" style="104"/>
    <col min="5923" max="5923" width="32.5" style="104" customWidth="1"/>
    <col min="5924" max="6161" width="9" style="104"/>
    <col min="6162" max="6162" width="4.875" style="104" customWidth="1"/>
    <col min="6163" max="6163" width="20.625" style="104" customWidth="1"/>
    <col min="6164" max="6164" width="18.625" style="104" customWidth="1"/>
    <col min="6165" max="6165" width="4.875" style="104" customWidth="1"/>
    <col min="6166" max="6166" width="20.625" style="104" customWidth="1"/>
    <col min="6167" max="6167" width="18.625" style="104" customWidth="1"/>
    <col min="6168" max="6168" width="4.875" style="104" customWidth="1"/>
    <col min="6169" max="6169" width="26" style="104" customWidth="1"/>
    <col min="6170" max="6170" width="18.625" style="104" customWidth="1"/>
    <col min="6171" max="6171" width="4.875" style="104" customWidth="1"/>
    <col min="6172" max="6172" width="20.625" style="104" customWidth="1"/>
    <col min="6173" max="6173" width="18.625" style="104" customWidth="1"/>
    <col min="6174" max="6174" width="4.875" style="104" customWidth="1"/>
    <col min="6175" max="6175" width="22.875" style="104" customWidth="1"/>
    <col min="6176" max="6176" width="18.625" style="104" customWidth="1"/>
    <col min="6177" max="6178" width="9" style="104"/>
    <col min="6179" max="6179" width="32.5" style="104" customWidth="1"/>
    <col min="6180" max="6417" width="9" style="104"/>
    <col min="6418" max="6418" width="4.875" style="104" customWidth="1"/>
    <col min="6419" max="6419" width="20.625" style="104" customWidth="1"/>
    <col min="6420" max="6420" width="18.625" style="104" customWidth="1"/>
    <col min="6421" max="6421" width="4.875" style="104" customWidth="1"/>
    <col min="6422" max="6422" width="20.625" style="104" customWidth="1"/>
    <col min="6423" max="6423" width="18.625" style="104" customWidth="1"/>
    <col min="6424" max="6424" width="4.875" style="104" customWidth="1"/>
    <col min="6425" max="6425" width="26" style="104" customWidth="1"/>
    <col min="6426" max="6426" width="18.625" style="104" customWidth="1"/>
    <col min="6427" max="6427" width="4.875" style="104" customWidth="1"/>
    <col min="6428" max="6428" width="20.625" style="104" customWidth="1"/>
    <col min="6429" max="6429" width="18.625" style="104" customWidth="1"/>
    <col min="6430" max="6430" width="4.875" style="104" customWidth="1"/>
    <col min="6431" max="6431" width="22.875" style="104" customWidth="1"/>
    <col min="6432" max="6432" width="18.625" style="104" customWidth="1"/>
    <col min="6433" max="6434" width="9" style="104"/>
    <col min="6435" max="6435" width="32.5" style="104" customWidth="1"/>
    <col min="6436" max="6673" width="9" style="104"/>
    <col min="6674" max="6674" width="4.875" style="104" customWidth="1"/>
    <col min="6675" max="6675" width="20.625" style="104" customWidth="1"/>
    <col min="6676" max="6676" width="18.625" style="104" customWidth="1"/>
    <col min="6677" max="6677" width="4.875" style="104" customWidth="1"/>
    <col min="6678" max="6678" width="20.625" style="104" customWidth="1"/>
    <col min="6679" max="6679" width="18.625" style="104" customWidth="1"/>
    <col min="6680" max="6680" width="4.875" style="104" customWidth="1"/>
    <col min="6681" max="6681" width="26" style="104" customWidth="1"/>
    <col min="6682" max="6682" width="18.625" style="104" customWidth="1"/>
    <col min="6683" max="6683" width="4.875" style="104" customWidth="1"/>
    <col min="6684" max="6684" width="20.625" style="104" customWidth="1"/>
    <col min="6685" max="6685" width="18.625" style="104" customWidth="1"/>
    <col min="6686" max="6686" width="4.875" style="104" customWidth="1"/>
    <col min="6687" max="6687" width="22.875" style="104" customWidth="1"/>
    <col min="6688" max="6688" width="18.625" style="104" customWidth="1"/>
    <col min="6689" max="6690" width="9" style="104"/>
    <col min="6691" max="6691" width="32.5" style="104" customWidth="1"/>
    <col min="6692" max="6929" width="9" style="104"/>
    <col min="6930" max="6930" width="4.875" style="104" customWidth="1"/>
    <col min="6931" max="6931" width="20.625" style="104" customWidth="1"/>
    <col min="6932" max="6932" width="18.625" style="104" customWidth="1"/>
    <col min="6933" max="6933" width="4.875" style="104" customWidth="1"/>
    <col min="6934" max="6934" width="20.625" style="104" customWidth="1"/>
    <col min="6935" max="6935" width="18.625" style="104" customWidth="1"/>
    <col min="6936" max="6936" width="4.875" style="104" customWidth="1"/>
    <col min="6937" max="6937" width="26" style="104" customWidth="1"/>
    <col min="6938" max="6938" width="18.625" style="104" customWidth="1"/>
    <col min="6939" max="6939" width="4.875" style="104" customWidth="1"/>
    <col min="6940" max="6940" width="20.625" style="104" customWidth="1"/>
    <col min="6941" max="6941" width="18.625" style="104" customWidth="1"/>
    <col min="6942" max="6942" width="4.875" style="104" customWidth="1"/>
    <col min="6943" max="6943" width="22.875" style="104" customWidth="1"/>
    <col min="6944" max="6944" width="18.625" style="104" customWidth="1"/>
    <col min="6945" max="6946" width="9" style="104"/>
    <col min="6947" max="6947" width="32.5" style="104" customWidth="1"/>
    <col min="6948" max="7185" width="9" style="104"/>
    <col min="7186" max="7186" width="4.875" style="104" customWidth="1"/>
    <col min="7187" max="7187" width="20.625" style="104" customWidth="1"/>
    <col min="7188" max="7188" width="18.625" style="104" customWidth="1"/>
    <col min="7189" max="7189" width="4.875" style="104" customWidth="1"/>
    <col min="7190" max="7190" width="20.625" style="104" customWidth="1"/>
    <col min="7191" max="7191" width="18.625" style="104" customWidth="1"/>
    <col min="7192" max="7192" width="4.875" style="104" customWidth="1"/>
    <col min="7193" max="7193" width="26" style="104" customWidth="1"/>
    <col min="7194" max="7194" width="18.625" style="104" customWidth="1"/>
    <col min="7195" max="7195" width="4.875" style="104" customWidth="1"/>
    <col min="7196" max="7196" width="20.625" style="104" customWidth="1"/>
    <col min="7197" max="7197" width="18.625" style="104" customWidth="1"/>
    <col min="7198" max="7198" width="4.875" style="104" customWidth="1"/>
    <col min="7199" max="7199" width="22.875" style="104" customWidth="1"/>
    <col min="7200" max="7200" width="18.625" style="104" customWidth="1"/>
    <col min="7201" max="7202" width="9" style="104"/>
    <col min="7203" max="7203" width="32.5" style="104" customWidth="1"/>
    <col min="7204" max="7441" width="9" style="104"/>
    <col min="7442" max="7442" width="4.875" style="104" customWidth="1"/>
    <col min="7443" max="7443" width="20.625" style="104" customWidth="1"/>
    <col min="7444" max="7444" width="18.625" style="104" customWidth="1"/>
    <col min="7445" max="7445" width="4.875" style="104" customWidth="1"/>
    <col min="7446" max="7446" width="20.625" style="104" customWidth="1"/>
    <col min="7447" max="7447" width="18.625" style="104" customWidth="1"/>
    <col min="7448" max="7448" width="4.875" style="104" customWidth="1"/>
    <col min="7449" max="7449" width="26" style="104" customWidth="1"/>
    <col min="7450" max="7450" width="18.625" style="104" customWidth="1"/>
    <col min="7451" max="7451" width="4.875" style="104" customWidth="1"/>
    <col min="7452" max="7452" width="20.625" style="104" customWidth="1"/>
    <col min="7453" max="7453" width="18.625" style="104" customWidth="1"/>
    <col min="7454" max="7454" width="4.875" style="104" customWidth="1"/>
    <col min="7455" max="7455" width="22.875" style="104" customWidth="1"/>
    <col min="7456" max="7456" width="18.625" style="104" customWidth="1"/>
    <col min="7457" max="7458" width="9" style="104"/>
    <col min="7459" max="7459" width="32.5" style="104" customWidth="1"/>
    <col min="7460" max="7697" width="9" style="104"/>
    <col min="7698" max="7698" width="4.875" style="104" customWidth="1"/>
    <col min="7699" max="7699" width="20.625" style="104" customWidth="1"/>
    <col min="7700" max="7700" width="18.625" style="104" customWidth="1"/>
    <col min="7701" max="7701" width="4.875" style="104" customWidth="1"/>
    <col min="7702" max="7702" width="20.625" style="104" customWidth="1"/>
    <col min="7703" max="7703" width="18.625" style="104" customWidth="1"/>
    <col min="7704" max="7704" width="4.875" style="104" customWidth="1"/>
    <col min="7705" max="7705" width="26" style="104" customWidth="1"/>
    <col min="7706" max="7706" width="18.625" style="104" customWidth="1"/>
    <col min="7707" max="7707" width="4.875" style="104" customWidth="1"/>
    <col min="7708" max="7708" width="20.625" style="104" customWidth="1"/>
    <col min="7709" max="7709" width="18.625" style="104" customWidth="1"/>
    <col min="7710" max="7710" width="4.875" style="104" customWidth="1"/>
    <col min="7711" max="7711" width="22.875" style="104" customWidth="1"/>
    <col min="7712" max="7712" width="18.625" style="104" customWidth="1"/>
    <col min="7713" max="7714" width="9" style="104"/>
    <col min="7715" max="7715" width="32.5" style="104" customWidth="1"/>
    <col min="7716" max="7953" width="9" style="104"/>
    <col min="7954" max="7954" width="4.875" style="104" customWidth="1"/>
    <col min="7955" max="7955" width="20.625" style="104" customWidth="1"/>
    <col min="7956" max="7956" width="18.625" style="104" customWidth="1"/>
    <col min="7957" max="7957" width="4.875" style="104" customWidth="1"/>
    <col min="7958" max="7958" width="20.625" style="104" customWidth="1"/>
    <col min="7959" max="7959" width="18.625" style="104" customWidth="1"/>
    <col min="7960" max="7960" width="4.875" style="104" customWidth="1"/>
    <col min="7961" max="7961" width="26" style="104" customWidth="1"/>
    <col min="7962" max="7962" width="18.625" style="104" customWidth="1"/>
    <col min="7963" max="7963" width="4.875" style="104" customWidth="1"/>
    <col min="7964" max="7964" width="20.625" style="104" customWidth="1"/>
    <col min="7965" max="7965" width="18.625" style="104" customWidth="1"/>
    <col min="7966" max="7966" width="4.875" style="104" customWidth="1"/>
    <col min="7967" max="7967" width="22.875" style="104" customWidth="1"/>
    <col min="7968" max="7968" width="18.625" style="104" customWidth="1"/>
    <col min="7969" max="7970" width="9" style="104"/>
    <col min="7971" max="7971" width="32.5" style="104" customWidth="1"/>
    <col min="7972" max="8209" width="9" style="104"/>
    <col min="8210" max="8210" width="4.875" style="104" customWidth="1"/>
    <col min="8211" max="8211" width="20.625" style="104" customWidth="1"/>
    <col min="8212" max="8212" width="18.625" style="104" customWidth="1"/>
    <col min="8213" max="8213" width="4.875" style="104" customWidth="1"/>
    <col min="8214" max="8214" width="20.625" style="104" customWidth="1"/>
    <col min="8215" max="8215" width="18.625" style="104" customWidth="1"/>
    <col min="8216" max="8216" width="4.875" style="104" customWidth="1"/>
    <col min="8217" max="8217" width="26" style="104" customWidth="1"/>
    <col min="8218" max="8218" width="18.625" style="104" customWidth="1"/>
    <col min="8219" max="8219" width="4.875" style="104" customWidth="1"/>
    <col min="8220" max="8220" width="20.625" style="104" customWidth="1"/>
    <col min="8221" max="8221" width="18.625" style="104" customWidth="1"/>
    <col min="8222" max="8222" width="4.875" style="104" customWidth="1"/>
    <col min="8223" max="8223" width="22.875" style="104" customWidth="1"/>
    <col min="8224" max="8224" width="18.625" style="104" customWidth="1"/>
    <col min="8225" max="8226" width="9" style="104"/>
    <col min="8227" max="8227" width="32.5" style="104" customWidth="1"/>
    <col min="8228" max="8465" width="9" style="104"/>
    <col min="8466" max="8466" width="4.875" style="104" customWidth="1"/>
    <col min="8467" max="8467" width="20.625" style="104" customWidth="1"/>
    <col min="8468" max="8468" width="18.625" style="104" customWidth="1"/>
    <col min="8469" max="8469" width="4.875" style="104" customWidth="1"/>
    <col min="8470" max="8470" width="20.625" style="104" customWidth="1"/>
    <col min="8471" max="8471" width="18.625" style="104" customWidth="1"/>
    <col min="8472" max="8472" width="4.875" style="104" customWidth="1"/>
    <col min="8473" max="8473" width="26" style="104" customWidth="1"/>
    <col min="8474" max="8474" width="18.625" style="104" customWidth="1"/>
    <col min="8475" max="8475" width="4.875" style="104" customWidth="1"/>
    <col min="8476" max="8476" width="20.625" style="104" customWidth="1"/>
    <col min="8477" max="8477" width="18.625" style="104" customWidth="1"/>
    <col min="8478" max="8478" width="4.875" style="104" customWidth="1"/>
    <col min="8479" max="8479" width="22.875" style="104" customWidth="1"/>
    <col min="8480" max="8480" width="18.625" style="104" customWidth="1"/>
    <col min="8481" max="8482" width="9" style="104"/>
    <col min="8483" max="8483" width="32.5" style="104" customWidth="1"/>
    <col min="8484" max="8721" width="9" style="104"/>
    <col min="8722" max="8722" width="4.875" style="104" customWidth="1"/>
    <col min="8723" max="8723" width="20.625" style="104" customWidth="1"/>
    <col min="8724" max="8724" width="18.625" style="104" customWidth="1"/>
    <col min="8725" max="8725" width="4.875" style="104" customWidth="1"/>
    <col min="8726" max="8726" width="20.625" style="104" customWidth="1"/>
    <col min="8727" max="8727" width="18.625" style="104" customWidth="1"/>
    <col min="8728" max="8728" width="4.875" style="104" customWidth="1"/>
    <col min="8729" max="8729" width="26" style="104" customWidth="1"/>
    <col min="8730" max="8730" width="18.625" style="104" customWidth="1"/>
    <col min="8731" max="8731" width="4.875" style="104" customWidth="1"/>
    <col min="8732" max="8732" width="20.625" style="104" customWidth="1"/>
    <col min="8733" max="8733" width="18.625" style="104" customWidth="1"/>
    <col min="8734" max="8734" width="4.875" style="104" customWidth="1"/>
    <col min="8735" max="8735" width="22.875" style="104" customWidth="1"/>
    <col min="8736" max="8736" width="18.625" style="104" customWidth="1"/>
    <col min="8737" max="8738" width="9" style="104"/>
    <col min="8739" max="8739" width="32.5" style="104" customWidth="1"/>
    <col min="8740" max="8977" width="9" style="104"/>
    <col min="8978" max="8978" width="4.875" style="104" customWidth="1"/>
    <col min="8979" max="8979" width="20.625" style="104" customWidth="1"/>
    <col min="8980" max="8980" width="18.625" style="104" customWidth="1"/>
    <col min="8981" max="8981" width="4.875" style="104" customWidth="1"/>
    <col min="8982" max="8982" width="20.625" style="104" customWidth="1"/>
    <col min="8983" max="8983" width="18.625" style="104" customWidth="1"/>
    <col min="8984" max="8984" width="4.875" style="104" customWidth="1"/>
    <col min="8985" max="8985" width="26" style="104" customWidth="1"/>
    <col min="8986" max="8986" width="18.625" style="104" customWidth="1"/>
    <col min="8987" max="8987" width="4.875" style="104" customWidth="1"/>
    <col min="8988" max="8988" width="20.625" style="104" customWidth="1"/>
    <col min="8989" max="8989" width="18.625" style="104" customWidth="1"/>
    <col min="8990" max="8990" width="4.875" style="104" customWidth="1"/>
    <col min="8991" max="8991" width="22.875" style="104" customWidth="1"/>
    <col min="8992" max="8992" width="18.625" style="104" customWidth="1"/>
    <col min="8993" max="8994" width="9" style="104"/>
    <col min="8995" max="8995" width="32.5" style="104" customWidth="1"/>
    <col min="8996" max="9233" width="9" style="104"/>
    <col min="9234" max="9234" width="4.875" style="104" customWidth="1"/>
    <col min="9235" max="9235" width="20.625" style="104" customWidth="1"/>
    <col min="9236" max="9236" width="18.625" style="104" customWidth="1"/>
    <col min="9237" max="9237" width="4.875" style="104" customWidth="1"/>
    <col min="9238" max="9238" width="20.625" style="104" customWidth="1"/>
    <col min="9239" max="9239" width="18.625" style="104" customWidth="1"/>
    <col min="9240" max="9240" width="4.875" style="104" customWidth="1"/>
    <col min="9241" max="9241" width="26" style="104" customWidth="1"/>
    <col min="9242" max="9242" width="18.625" style="104" customWidth="1"/>
    <col min="9243" max="9243" width="4.875" style="104" customWidth="1"/>
    <col min="9244" max="9244" width="20.625" style="104" customWidth="1"/>
    <col min="9245" max="9245" width="18.625" style="104" customWidth="1"/>
    <col min="9246" max="9246" width="4.875" style="104" customWidth="1"/>
    <col min="9247" max="9247" width="22.875" style="104" customWidth="1"/>
    <col min="9248" max="9248" width="18.625" style="104" customWidth="1"/>
    <col min="9249" max="9250" width="9" style="104"/>
    <col min="9251" max="9251" width="32.5" style="104" customWidth="1"/>
    <col min="9252" max="9489" width="9" style="104"/>
    <col min="9490" max="9490" width="4.875" style="104" customWidth="1"/>
    <col min="9491" max="9491" width="20.625" style="104" customWidth="1"/>
    <col min="9492" max="9492" width="18.625" style="104" customWidth="1"/>
    <col min="9493" max="9493" width="4.875" style="104" customWidth="1"/>
    <col min="9494" max="9494" width="20.625" style="104" customWidth="1"/>
    <col min="9495" max="9495" width="18.625" style="104" customWidth="1"/>
    <col min="9496" max="9496" width="4.875" style="104" customWidth="1"/>
    <col min="9497" max="9497" width="26" style="104" customWidth="1"/>
    <col min="9498" max="9498" width="18.625" style="104" customWidth="1"/>
    <col min="9499" max="9499" width="4.875" style="104" customWidth="1"/>
    <col min="9500" max="9500" width="20.625" style="104" customWidth="1"/>
    <col min="9501" max="9501" width="18.625" style="104" customWidth="1"/>
    <col min="9502" max="9502" width="4.875" style="104" customWidth="1"/>
    <col min="9503" max="9503" width="22.875" style="104" customWidth="1"/>
    <col min="9504" max="9504" width="18.625" style="104" customWidth="1"/>
    <col min="9505" max="9506" width="9" style="104"/>
    <col min="9507" max="9507" width="32.5" style="104" customWidth="1"/>
    <col min="9508" max="9745" width="9" style="104"/>
    <col min="9746" max="9746" width="4.875" style="104" customWidth="1"/>
    <col min="9747" max="9747" width="20.625" style="104" customWidth="1"/>
    <col min="9748" max="9748" width="18.625" style="104" customWidth="1"/>
    <col min="9749" max="9749" width="4.875" style="104" customWidth="1"/>
    <col min="9750" max="9750" width="20.625" style="104" customWidth="1"/>
    <col min="9751" max="9751" width="18.625" style="104" customWidth="1"/>
    <col min="9752" max="9752" width="4.875" style="104" customWidth="1"/>
    <col min="9753" max="9753" width="26" style="104" customWidth="1"/>
    <col min="9754" max="9754" width="18.625" style="104" customWidth="1"/>
    <col min="9755" max="9755" width="4.875" style="104" customWidth="1"/>
    <col min="9756" max="9756" width="20.625" style="104" customWidth="1"/>
    <col min="9757" max="9757" width="18.625" style="104" customWidth="1"/>
    <col min="9758" max="9758" width="4.875" style="104" customWidth="1"/>
    <col min="9759" max="9759" width="22.875" style="104" customWidth="1"/>
    <col min="9760" max="9760" width="18.625" style="104" customWidth="1"/>
    <col min="9761" max="9762" width="9" style="104"/>
    <col min="9763" max="9763" width="32.5" style="104" customWidth="1"/>
    <col min="9764" max="10001" width="9" style="104"/>
    <col min="10002" max="10002" width="4.875" style="104" customWidth="1"/>
    <col min="10003" max="10003" width="20.625" style="104" customWidth="1"/>
    <col min="10004" max="10004" width="18.625" style="104" customWidth="1"/>
    <col min="10005" max="10005" width="4.875" style="104" customWidth="1"/>
    <col min="10006" max="10006" width="20.625" style="104" customWidth="1"/>
    <col min="10007" max="10007" width="18.625" style="104" customWidth="1"/>
    <col min="10008" max="10008" width="4.875" style="104" customWidth="1"/>
    <col min="10009" max="10009" width="26" style="104" customWidth="1"/>
    <col min="10010" max="10010" width="18.625" style="104" customWidth="1"/>
    <col min="10011" max="10011" width="4.875" style="104" customWidth="1"/>
    <col min="10012" max="10012" width="20.625" style="104" customWidth="1"/>
    <col min="10013" max="10013" width="18.625" style="104" customWidth="1"/>
    <col min="10014" max="10014" width="4.875" style="104" customWidth="1"/>
    <col min="10015" max="10015" width="22.875" style="104" customWidth="1"/>
    <col min="10016" max="10016" width="18.625" style="104" customWidth="1"/>
    <col min="10017" max="10018" width="9" style="104"/>
    <col min="10019" max="10019" width="32.5" style="104" customWidth="1"/>
    <col min="10020" max="10257" width="9" style="104"/>
    <col min="10258" max="10258" width="4.875" style="104" customWidth="1"/>
    <col min="10259" max="10259" width="20.625" style="104" customWidth="1"/>
    <col min="10260" max="10260" width="18.625" style="104" customWidth="1"/>
    <col min="10261" max="10261" width="4.875" style="104" customWidth="1"/>
    <col min="10262" max="10262" width="20.625" style="104" customWidth="1"/>
    <col min="10263" max="10263" width="18.625" style="104" customWidth="1"/>
    <col min="10264" max="10264" width="4.875" style="104" customWidth="1"/>
    <col min="10265" max="10265" width="26" style="104" customWidth="1"/>
    <col min="10266" max="10266" width="18.625" style="104" customWidth="1"/>
    <col min="10267" max="10267" width="4.875" style="104" customWidth="1"/>
    <col min="10268" max="10268" width="20.625" style="104" customWidth="1"/>
    <col min="10269" max="10269" width="18.625" style="104" customWidth="1"/>
    <col min="10270" max="10270" width="4.875" style="104" customWidth="1"/>
    <col min="10271" max="10271" width="22.875" style="104" customWidth="1"/>
    <col min="10272" max="10272" width="18.625" style="104" customWidth="1"/>
    <col min="10273" max="10274" width="9" style="104"/>
    <col min="10275" max="10275" width="32.5" style="104" customWidth="1"/>
    <col min="10276" max="10513" width="9" style="104"/>
    <col min="10514" max="10514" width="4.875" style="104" customWidth="1"/>
    <col min="10515" max="10515" width="20.625" style="104" customWidth="1"/>
    <col min="10516" max="10516" width="18.625" style="104" customWidth="1"/>
    <col min="10517" max="10517" width="4.875" style="104" customWidth="1"/>
    <col min="10518" max="10518" width="20.625" style="104" customWidth="1"/>
    <col min="10519" max="10519" width="18.625" style="104" customWidth="1"/>
    <col min="10520" max="10520" width="4.875" style="104" customWidth="1"/>
    <col min="10521" max="10521" width="26" style="104" customWidth="1"/>
    <col min="10522" max="10522" width="18.625" style="104" customWidth="1"/>
    <col min="10523" max="10523" width="4.875" style="104" customWidth="1"/>
    <col min="10524" max="10524" width="20.625" style="104" customWidth="1"/>
    <col min="10525" max="10525" width="18.625" style="104" customWidth="1"/>
    <col min="10526" max="10526" width="4.875" style="104" customWidth="1"/>
    <col min="10527" max="10527" width="22.875" style="104" customWidth="1"/>
    <col min="10528" max="10528" width="18.625" style="104" customWidth="1"/>
    <col min="10529" max="10530" width="9" style="104"/>
    <col min="10531" max="10531" width="32.5" style="104" customWidth="1"/>
    <col min="10532" max="10769" width="9" style="104"/>
    <col min="10770" max="10770" width="4.875" style="104" customWidth="1"/>
    <col min="10771" max="10771" width="20.625" style="104" customWidth="1"/>
    <col min="10772" max="10772" width="18.625" style="104" customWidth="1"/>
    <col min="10773" max="10773" width="4.875" style="104" customWidth="1"/>
    <col min="10774" max="10774" width="20.625" style="104" customWidth="1"/>
    <col min="10775" max="10775" width="18.625" style="104" customWidth="1"/>
    <col min="10776" max="10776" width="4.875" style="104" customWidth="1"/>
    <col min="10777" max="10777" width="26" style="104" customWidth="1"/>
    <col min="10778" max="10778" width="18.625" style="104" customWidth="1"/>
    <col min="10779" max="10779" width="4.875" style="104" customWidth="1"/>
    <col min="10780" max="10780" width="20.625" style="104" customWidth="1"/>
    <col min="10781" max="10781" width="18.625" style="104" customWidth="1"/>
    <col min="10782" max="10782" width="4.875" style="104" customWidth="1"/>
    <col min="10783" max="10783" width="22.875" style="104" customWidth="1"/>
    <col min="10784" max="10784" width="18.625" style="104" customWidth="1"/>
    <col min="10785" max="10786" width="9" style="104"/>
    <col min="10787" max="10787" width="32.5" style="104" customWidth="1"/>
    <col min="10788" max="11025" width="9" style="104"/>
    <col min="11026" max="11026" width="4.875" style="104" customWidth="1"/>
    <col min="11027" max="11027" width="20.625" style="104" customWidth="1"/>
    <col min="11028" max="11028" width="18.625" style="104" customWidth="1"/>
    <col min="11029" max="11029" width="4.875" style="104" customWidth="1"/>
    <col min="11030" max="11030" width="20.625" style="104" customWidth="1"/>
    <col min="11031" max="11031" width="18.625" style="104" customWidth="1"/>
    <col min="11032" max="11032" width="4.875" style="104" customWidth="1"/>
    <col min="11033" max="11033" width="26" style="104" customWidth="1"/>
    <col min="11034" max="11034" width="18.625" style="104" customWidth="1"/>
    <col min="11035" max="11035" width="4.875" style="104" customWidth="1"/>
    <col min="11036" max="11036" width="20.625" style="104" customWidth="1"/>
    <col min="11037" max="11037" width="18.625" style="104" customWidth="1"/>
    <col min="11038" max="11038" width="4.875" style="104" customWidth="1"/>
    <col min="11039" max="11039" width="22.875" style="104" customWidth="1"/>
    <col min="11040" max="11040" width="18.625" style="104" customWidth="1"/>
    <col min="11041" max="11042" width="9" style="104"/>
    <col min="11043" max="11043" width="32.5" style="104" customWidth="1"/>
    <col min="11044" max="11281" width="9" style="104"/>
    <col min="11282" max="11282" width="4.875" style="104" customWidth="1"/>
    <col min="11283" max="11283" width="20.625" style="104" customWidth="1"/>
    <col min="11284" max="11284" width="18.625" style="104" customWidth="1"/>
    <col min="11285" max="11285" width="4.875" style="104" customWidth="1"/>
    <col min="11286" max="11286" width="20.625" style="104" customWidth="1"/>
    <col min="11287" max="11287" width="18.625" style="104" customWidth="1"/>
    <col min="11288" max="11288" width="4.875" style="104" customWidth="1"/>
    <col min="11289" max="11289" width="26" style="104" customWidth="1"/>
    <col min="11290" max="11290" width="18.625" style="104" customWidth="1"/>
    <col min="11291" max="11291" width="4.875" style="104" customWidth="1"/>
    <col min="11292" max="11292" width="20.625" style="104" customWidth="1"/>
    <col min="11293" max="11293" width="18.625" style="104" customWidth="1"/>
    <col min="11294" max="11294" width="4.875" style="104" customWidth="1"/>
    <col min="11295" max="11295" width="22.875" style="104" customWidth="1"/>
    <col min="11296" max="11296" width="18.625" style="104" customWidth="1"/>
    <col min="11297" max="11298" width="9" style="104"/>
    <col min="11299" max="11299" width="32.5" style="104" customWidth="1"/>
    <col min="11300" max="11537" width="9" style="104"/>
    <col min="11538" max="11538" width="4.875" style="104" customWidth="1"/>
    <col min="11539" max="11539" width="20.625" style="104" customWidth="1"/>
    <col min="11540" max="11540" width="18.625" style="104" customWidth="1"/>
    <col min="11541" max="11541" width="4.875" style="104" customWidth="1"/>
    <col min="11542" max="11542" width="20.625" style="104" customWidth="1"/>
    <col min="11543" max="11543" width="18.625" style="104" customWidth="1"/>
    <col min="11544" max="11544" width="4.875" style="104" customWidth="1"/>
    <col min="11545" max="11545" width="26" style="104" customWidth="1"/>
    <col min="11546" max="11546" width="18.625" style="104" customWidth="1"/>
    <col min="11547" max="11547" width="4.875" style="104" customWidth="1"/>
    <col min="11548" max="11548" width="20.625" style="104" customWidth="1"/>
    <col min="11549" max="11549" width="18.625" style="104" customWidth="1"/>
    <col min="11550" max="11550" width="4.875" style="104" customWidth="1"/>
    <col min="11551" max="11551" width="22.875" style="104" customWidth="1"/>
    <col min="11552" max="11552" width="18.625" style="104" customWidth="1"/>
    <col min="11553" max="11554" width="9" style="104"/>
    <col min="11555" max="11555" width="32.5" style="104" customWidth="1"/>
    <col min="11556" max="11793" width="9" style="104"/>
    <col min="11794" max="11794" width="4.875" style="104" customWidth="1"/>
    <col min="11795" max="11795" width="20.625" style="104" customWidth="1"/>
    <col min="11796" max="11796" width="18.625" style="104" customWidth="1"/>
    <col min="11797" max="11797" width="4.875" style="104" customWidth="1"/>
    <col min="11798" max="11798" width="20.625" style="104" customWidth="1"/>
    <col min="11799" max="11799" width="18.625" style="104" customWidth="1"/>
    <col min="11800" max="11800" width="4.875" style="104" customWidth="1"/>
    <col min="11801" max="11801" width="26" style="104" customWidth="1"/>
    <col min="11802" max="11802" width="18.625" style="104" customWidth="1"/>
    <col min="11803" max="11803" width="4.875" style="104" customWidth="1"/>
    <col min="11804" max="11804" width="20.625" style="104" customWidth="1"/>
    <col min="11805" max="11805" width="18.625" style="104" customWidth="1"/>
    <col min="11806" max="11806" width="4.875" style="104" customWidth="1"/>
    <col min="11807" max="11807" width="22.875" style="104" customWidth="1"/>
    <col min="11808" max="11808" width="18.625" style="104" customWidth="1"/>
    <col min="11809" max="11810" width="9" style="104"/>
    <col min="11811" max="11811" width="32.5" style="104" customWidth="1"/>
    <col min="11812" max="12049" width="9" style="104"/>
    <col min="12050" max="12050" width="4.875" style="104" customWidth="1"/>
    <col min="12051" max="12051" width="20.625" style="104" customWidth="1"/>
    <col min="12052" max="12052" width="18.625" style="104" customWidth="1"/>
    <col min="12053" max="12053" width="4.875" style="104" customWidth="1"/>
    <col min="12054" max="12054" width="20.625" style="104" customWidth="1"/>
    <col min="12055" max="12055" width="18.625" style="104" customWidth="1"/>
    <col min="12056" max="12056" width="4.875" style="104" customWidth="1"/>
    <col min="12057" max="12057" width="26" style="104" customWidth="1"/>
    <col min="12058" max="12058" width="18.625" style="104" customWidth="1"/>
    <col min="12059" max="12059" width="4.875" style="104" customWidth="1"/>
    <col min="12060" max="12060" width="20.625" style="104" customWidth="1"/>
    <col min="12061" max="12061" width="18.625" style="104" customWidth="1"/>
    <col min="12062" max="12062" width="4.875" style="104" customWidth="1"/>
    <col min="12063" max="12063" width="22.875" style="104" customWidth="1"/>
    <col min="12064" max="12064" width="18.625" style="104" customWidth="1"/>
    <col min="12065" max="12066" width="9" style="104"/>
    <col min="12067" max="12067" width="32.5" style="104" customWidth="1"/>
    <col min="12068" max="12305" width="9" style="104"/>
    <col min="12306" max="12306" width="4.875" style="104" customWidth="1"/>
    <col min="12307" max="12307" width="20.625" style="104" customWidth="1"/>
    <col min="12308" max="12308" width="18.625" style="104" customWidth="1"/>
    <col min="12309" max="12309" width="4.875" style="104" customWidth="1"/>
    <col min="12310" max="12310" width="20.625" style="104" customWidth="1"/>
    <col min="12311" max="12311" width="18.625" style="104" customWidth="1"/>
    <col min="12312" max="12312" width="4.875" style="104" customWidth="1"/>
    <col min="12313" max="12313" width="26" style="104" customWidth="1"/>
    <col min="12314" max="12314" width="18.625" style="104" customWidth="1"/>
    <col min="12315" max="12315" width="4.875" style="104" customWidth="1"/>
    <col min="12316" max="12316" width="20.625" style="104" customWidth="1"/>
    <col min="12317" max="12317" width="18.625" style="104" customWidth="1"/>
    <col min="12318" max="12318" width="4.875" style="104" customWidth="1"/>
    <col min="12319" max="12319" width="22.875" style="104" customWidth="1"/>
    <col min="12320" max="12320" width="18.625" style="104" customWidth="1"/>
    <col min="12321" max="12322" width="9" style="104"/>
    <col min="12323" max="12323" width="32.5" style="104" customWidth="1"/>
    <col min="12324" max="12561" width="9" style="104"/>
    <col min="12562" max="12562" width="4.875" style="104" customWidth="1"/>
    <col min="12563" max="12563" width="20.625" style="104" customWidth="1"/>
    <col min="12564" max="12564" width="18.625" style="104" customWidth="1"/>
    <col min="12565" max="12565" width="4.875" style="104" customWidth="1"/>
    <col min="12566" max="12566" width="20.625" style="104" customWidth="1"/>
    <col min="12567" max="12567" width="18.625" style="104" customWidth="1"/>
    <col min="12568" max="12568" width="4.875" style="104" customWidth="1"/>
    <col min="12569" max="12569" width="26" style="104" customWidth="1"/>
    <col min="12570" max="12570" width="18.625" style="104" customWidth="1"/>
    <col min="12571" max="12571" width="4.875" style="104" customWidth="1"/>
    <col min="12572" max="12572" width="20.625" style="104" customWidth="1"/>
    <col min="12573" max="12573" width="18.625" style="104" customWidth="1"/>
    <col min="12574" max="12574" width="4.875" style="104" customWidth="1"/>
    <col min="12575" max="12575" width="22.875" style="104" customWidth="1"/>
    <col min="12576" max="12576" width="18.625" style="104" customWidth="1"/>
    <col min="12577" max="12578" width="9" style="104"/>
    <col min="12579" max="12579" width="32.5" style="104" customWidth="1"/>
    <col min="12580" max="12817" width="9" style="104"/>
    <col min="12818" max="12818" width="4.875" style="104" customWidth="1"/>
    <col min="12819" max="12819" width="20.625" style="104" customWidth="1"/>
    <col min="12820" max="12820" width="18.625" style="104" customWidth="1"/>
    <col min="12821" max="12821" width="4.875" style="104" customWidth="1"/>
    <col min="12822" max="12822" width="20.625" style="104" customWidth="1"/>
    <col min="12823" max="12823" width="18.625" style="104" customWidth="1"/>
    <col min="12824" max="12824" width="4.875" style="104" customWidth="1"/>
    <col min="12825" max="12825" width="26" style="104" customWidth="1"/>
    <col min="12826" max="12826" width="18.625" style="104" customWidth="1"/>
    <col min="12827" max="12827" width="4.875" style="104" customWidth="1"/>
    <col min="12828" max="12828" width="20.625" style="104" customWidth="1"/>
    <col min="12829" max="12829" width="18.625" style="104" customWidth="1"/>
    <col min="12830" max="12830" width="4.875" style="104" customWidth="1"/>
    <col min="12831" max="12831" width="22.875" style="104" customWidth="1"/>
    <col min="12832" max="12832" width="18.625" style="104" customWidth="1"/>
    <col min="12833" max="12834" width="9" style="104"/>
    <col min="12835" max="12835" width="32.5" style="104" customWidth="1"/>
    <col min="12836" max="13073" width="9" style="104"/>
    <col min="13074" max="13074" width="4.875" style="104" customWidth="1"/>
    <col min="13075" max="13075" width="20.625" style="104" customWidth="1"/>
    <col min="13076" max="13076" width="18.625" style="104" customWidth="1"/>
    <col min="13077" max="13077" width="4.875" style="104" customWidth="1"/>
    <col min="13078" max="13078" width="20.625" style="104" customWidth="1"/>
    <col min="13079" max="13079" width="18.625" style="104" customWidth="1"/>
    <col min="13080" max="13080" width="4.875" style="104" customWidth="1"/>
    <col min="13081" max="13081" width="26" style="104" customWidth="1"/>
    <col min="13082" max="13082" width="18.625" style="104" customWidth="1"/>
    <col min="13083" max="13083" width="4.875" style="104" customWidth="1"/>
    <col min="13084" max="13084" width="20.625" style="104" customWidth="1"/>
    <col min="13085" max="13085" width="18.625" style="104" customWidth="1"/>
    <col min="13086" max="13086" width="4.875" style="104" customWidth="1"/>
    <col min="13087" max="13087" width="22.875" style="104" customWidth="1"/>
    <col min="13088" max="13088" width="18.625" style="104" customWidth="1"/>
    <col min="13089" max="13090" width="9" style="104"/>
    <col min="13091" max="13091" width="32.5" style="104" customWidth="1"/>
    <col min="13092" max="13329" width="9" style="104"/>
    <col min="13330" max="13330" width="4.875" style="104" customWidth="1"/>
    <col min="13331" max="13331" width="20.625" style="104" customWidth="1"/>
    <col min="13332" max="13332" width="18.625" style="104" customWidth="1"/>
    <col min="13333" max="13333" width="4.875" style="104" customWidth="1"/>
    <col min="13334" max="13334" width="20.625" style="104" customWidth="1"/>
    <col min="13335" max="13335" width="18.625" style="104" customWidth="1"/>
    <col min="13336" max="13336" width="4.875" style="104" customWidth="1"/>
    <col min="13337" max="13337" width="26" style="104" customWidth="1"/>
    <col min="13338" max="13338" width="18.625" style="104" customWidth="1"/>
    <col min="13339" max="13339" width="4.875" style="104" customWidth="1"/>
    <col min="13340" max="13340" width="20.625" style="104" customWidth="1"/>
    <col min="13341" max="13341" width="18.625" style="104" customWidth="1"/>
    <col min="13342" max="13342" width="4.875" style="104" customWidth="1"/>
    <col min="13343" max="13343" width="22.875" style="104" customWidth="1"/>
    <col min="13344" max="13344" width="18.625" style="104" customWidth="1"/>
    <col min="13345" max="13346" width="9" style="104"/>
    <col min="13347" max="13347" width="32.5" style="104" customWidth="1"/>
    <col min="13348" max="13585" width="9" style="104"/>
    <col min="13586" max="13586" width="4.875" style="104" customWidth="1"/>
    <col min="13587" max="13587" width="20.625" style="104" customWidth="1"/>
    <col min="13588" max="13588" width="18.625" style="104" customWidth="1"/>
    <col min="13589" max="13589" width="4.875" style="104" customWidth="1"/>
    <col min="13590" max="13590" width="20.625" style="104" customWidth="1"/>
    <col min="13591" max="13591" width="18.625" style="104" customWidth="1"/>
    <col min="13592" max="13592" width="4.875" style="104" customWidth="1"/>
    <col min="13593" max="13593" width="26" style="104" customWidth="1"/>
    <col min="13594" max="13594" width="18.625" style="104" customWidth="1"/>
    <col min="13595" max="13595" width="4.875" style="104" customWidth="1"/>
    <col min="13596" max="13596" width="20.625" style="104" customWidth="1"/>
    <col min="13597" max="13597" width="18.625" style="104" customWidth="1"/>
    <col min="13598" max="13598" width="4.875" style="104" customWidth="1"/>
    <col min="13599" max="13599" width="22.875" style="104" customWidth="1"/>
    <col min="13600" max="13600" width="18.625" style="104" customWidth="1"/>
    <col min="13601" max="13602" width="9" style="104"/>
    <col min="13603" max="13603" width="32.5" style="104" customWidth="1"/>
    <col min="13604" max="13841" width="9" style="104"/>
    <col min="13842" max="13842" width="4.875" style="104" customWidth="1"/>
    <col min="13843" max="13843" width="20.625" style="104" customWidth="1"/>
    <col min="13844" max="13844" width="18.625" style="104" customWidth="1"/>
    <col min="13845" max="13845" width="4.875" style="104" customWidth="1"/>
    <col min="13846" max="13846" width="20.625" style="104" customWidth="1"/>
    <col min="13847" max="13847" width="18.625" style="104" customWidth="1"/>
    <col min="13848" max="13848" width="4.875" style="104" customWidth="1"/>
    <col min="13849" max="13849" width="26" style="104" customWidth="1"/>
    <col min="13850" max="13850" width="18.625" style="104" customWidth="1"/>
    <col min="13851" max="13851" width="4.875" style="104" customWidth="1"/>
    <col min="13852" max="13852" width="20.625" style="104" customWidth="1"/>
    <col min="13853" max="13853" width="18.625" style="104" customWidth="1"/>
    <col min="13854" max="13854" width="4.875" style="104" customWidth="1"/>
    <col min="13855" max="13855" width="22.875" style="104" customWidth="1"/>
    <col min="13856" max="13856" width="18.625" style="104" customWidth="1"/>
    <col min="13857" max="13858" width="9" style="104"/>
    <col min="13859" max="13859" width="32.5" style="104" customWidth="1"/>
    <col min="13860" max="14097" width="9" style="104"/>
    <col min="14098" max="14098" width="4.875" style="104" customWidth="1"/>
    <col min="14099" max="14099" width="20.625" style="104" customWidth="1"/>
    <col min="14100" max="14100" width="18.625" style="104" customWidth="1"/>
    <col min="14101" max="14101" width="4.875" style="104" customWidth="1"/>
    <col min="14102" max="14102" width="20.625" style="104" customWidth="1"/>
    <col min="14103" max="14103" width="18.625" style="104" customWidth="1"/>
    <col min="14104" max="14104" width="4.875" style="104" customWidth="1"/>
    <col min="14105" max="14105" width="26" style="104" customWidth="1"/>
    <col min="14106" max="14106" width="18.625" style="104" customWidth="1"/>
    <col min="14107" max="14107" width="4.875" style="104" customWidth="1"/>
    <col min="14108" max="14108" width="20.625" style="104" customWidth="1"/>
    <col min="14109" max="14109" width="18.625" style="104" customWidth="1"/>
    <col min="14110" max="14110" width="4.875" style="104" customWidth="1"/>
    <col min="14111" max="14111" width="22.875" style="104" customWidth="1"/>
    <col min="14112" max="14112" width="18.625" style="104" customWidth="1"/>
    <col min="14113" max="14114" width="9" style="104"/>
    <col min="14115" max="14115" width="32.5" style="104" customWidth="1"/>
    <col min="14116" max="14353" width="9" style="104"/>
    <col min="14354" max="14354" width="4.875" style="104" customWidth="1"/>
    <col min="14355" max="14355" width="20.625" style="104" customWidth="1"/>
    <col min="14356" max="14356" width="18.625" style="104" customWidth="1"/>
    <col min="14357" max="14357" width="4.875" style="104" customWidth="1"/>
    <col min="14358" max="14358" width="20.625" style="104" customWidth="1"/>
    <col min="14359" max="14359" width="18.625" style="104" customWidth="1"/>
    <col min="14360" max="14360" width="4.875" style="104" customWidth="1"/>
    <col min="14361" max="14361" width="26" style="104" customWidth="1"/>
    <col min="14362" max="14362" width="18.625" style="104" customWidth="1"/>
    <col min="14363" max="14363" width="4.875" style="104" customWidth="1"/>
    <col min="14364" max="14364" width="20.625" style="104" customWidth="1"/>
    <col min="14365" max="14365" width="18.625" style="104" customWidth="1"/>
    <col min="14366" max="14366" width="4.875" style="104" customWidth="1"/>
    <col min="14367" max="14367" width="22.875" style="104" customWidth="1"/>
    <col min="14368" max="14368" width="18.625" style="104" customWidth="1"/>
    <col min="14369" max="14370" width="9" style="104"/>
    <col min="14371" max="14371" width="32.5" style="104" customWidth="1"/>
    <col min="14372" max="14609" width="9" style="104"/>
    <col min="14610" max="14610" width="4.875" style="104" customWidth="1"/>
    <col min="14611" max="14611" width="20.625" style="104" customWidth="1"/>
    <col min="14612" max="14612" width="18.625" style="104" customWidth="1"/>
    <col min="14613" max="14613" width="4.875" style="104" customWidth="1"/>
    <col min="14614" max="14614" width="20.625" style="104" customWidth="1"/>
    <col min="14615" max="14615" width="18.625" style="104" customWidth="1"/>
    <col min="14616" max="14616" width="4.875" style="104" customWidth="1"/>
    <col min="14617" max="14617" width="26" style="104" customWidth="1"/>
    <col min="14618" max="14618" width="18.625" style="104" customWidth="1"/>
    <col min="14619" max="14619" width="4.875" style="104" customWidth="1"/>
    <col min="14620" max="14620" width="20.625" style="104" customWidth="1"/>
    <col min="14621" max="14621" width="18.625" style="104" customWidth="1"/>
    <col min="14622" max="14622" width="4.875" style="104" customWidth="1"/>
    <col min="14623" max="14623" width="22.875" style="104" customWidth="1"/>
    <col min="14624" max="14624" width="18.625" style="104" customWidth="1"/>
    <col min="14625" max="14626" width="9" style="104"/>
    <col min="14627" max="14627" width="32.5" style="104" customWidth="1"/>
    <col min="14628" max="14865" width="9" style="104"/>
    <col min="14866" max="14866" width="4.875" style="104" customWidth="1"/>
    <col min="14867" max="14867" width="20.625" style="104" customWidth="1"/>
    <col min="14868" max="14868" width="18.625" style="104" customWidth="1"/>
    <col min="14869" max="14869" width="4.875" style="104" customWidth="1"/>
    <col min="14870" max="14870" width="20.625" style="104" customWidth="1"/>
    <col min="14871" max="14871" width="18.625" style="104" customWidth="1"/>
    <col min="14872" max="14872" width="4.875" style="104" customWidth="1"/>
    <col min="14873" max="14873" width="26" style="104" customWidth="1"/>
    <col min="14874" max="14874" width="18.625" style="104" customWidth="1"/>
    <col min="14875" max="14875" width="4.875" style="104" customWidth="1"/>
    <col min="14876" max="14876" width="20.625" style="104" customWidth="1"/>
    <col min="14877" max="14877" width="18.625" style="104" customWidth="1"/>
    <col min="14878" max="14878" width="4.875" style="104" customWidth="1"/>
    <col min="14879" max="14879" width="22.875" style="104" customWidth="1"/>
    <col min="14880" max="14880" width="18.625" style="104" customWidth="1"/>
    <col min="14881" max="14882" width="9" style="104"/>
    <col min="14883" max="14883" width="32.5" style="104" customWidth="1"/>
    <col min="14884" max="15121" width="9" style="104"/>
    <col min="15122" max="15122" width="4.875" style="104" customWidth="1"/>
    <col min="15123" max="15123" width="20.625" style="104" customWidth="1"/>
    <col min="15124" max="15124" width="18.625" style="104" customWidth="1"/>
    <col min="15125" max="15125" width="4.875" style="104" customWidth="1"/>
    <col min="15126" max="15126" width="20.625" style="104" customWidth="1"/>
    <col min="15127" max="15127" width="18.625" style="104" customWidth="1"/>
    <col min="15128" max="15128" width="4.875" style="104" customWidth="1"/>
    <col min="15129" max="15129" width="26" style="104" customWidth="1"/>
    <col min="15130" max="15130" width="18.625" style="104" customWidth="1"/>
    <col min="15131" max="15131" width="4.875" style="104" customWidth="1"/>
    <col min="15132" max="15132" width="20.625" style="104" customWidth="1"/>
    <col min="15133" max="15133" width="18.625" style="104" customWidth="1"/>
    <col min="15134" max="15134" width="4.875" style="104" customWidth="1"/>
    <col min="15135" max="15135" width="22.875" style="104" customWidth="1"/>
    <col min="15136" max="15136" width="18.625" style="104" customWidth="1"/>
    <col min="15137" max="15138" width="9" style="104"/>
    <col min="15139" max="15139" width="32.5" style="104" customWidth="1"/>
    <col min="15140" max="15377" width="9" style="104"/>
    <col min="15378" max="15378" width="4.875" style="104" customWidth="1"/>
    <col min="15379" max="15379" width="20.625" style="104" customWidth="1"/>
    <col min="15380" max="15380" width="18.625" style="104" customWidth="1"/>
    <col min="15381" max="15381" width="4.875" style="104" customWidth="1"/>
    <col min="15382" max="15382" width="20.625" style="104" customWidth="1"/>
    <col min="15383" max="15383" width="18.625" style="104" customWidth="1"/>
    <col min="15384" max="15384" width="4.875" style="104" customWidth="1"/>
    <col min="15385" max="15385" width="26" style="104" customWidth="1"/>
    <col min="15386" max="15386" width="18.625" style="104" customWidth="1"/>
    <col min="15387" max="15387" width="4.875" style="104" customWidth="1"/>
    <col min="15388" max="15388" width="20.625" style="104" customWidth="1"/>
    <col min="15389" max="15389" width="18.625" style="104" customWidth="1"/>
    <col min="15390" max="15390" width="4.875" style="104" customWidth="1"/>
    <col min="15391" max="15391" width="22.875" style="104" customWidth="1"/>
    <col min="15392" max="15392" width="18.625" style="104" customWidth="1"/>
    <col min="15393" max="15394" width="9" style="104"/>
    <col min="15395" max="15395" width="32.5" style="104" customWidth="1"/>
    <col min="15396" max="15633" width="9" style="104"/>
    <col min="15634" max="15634" width="4.875" style="104" customWidth="1"/>
    <col min="15635" max="15635" width="20.625" style="104" customWidth="1"/>
    <col min="15636" max="15636" width="18.625" style="104" customWidth="1"/>
    <col min="15637" max="15637" width="4.875" style="104" customWidth="1"/>
    <col min="15638" max="15638" width="20.625" style="104" customWidth="1"/>
    <col min="15639" max="15639" width="18.625" style="104" customWidth="1"/>
    <col min="15640" max="15640" width="4.875" style="104" customWidth="1"/>
    <col min="15641" max="15641" width="26" style="104" customWidth="1"/>
    <col min="15642" max="15642" width="18.625" style="104" customWidth="1"/>
    <col min="15643" max="15643" width="4.875" style="104" customWidth="1"/>
    <col min="15644" max="15644" width="20.625" style="104" customWidth="1"/>
    <col min="15645" max="15645" width="18.625" style="104" customWidth="1"/>
    <col min="15646" max="15646" width="4.875" style="104" customWidth="1"/>
    <col min="15647" max="15647" width="22.875" style="104" customWidth="1"/>
    <col min="15648" max="15648" width="18.625" style="104" customWidth="1"/>
    <col min="15649" max="15650" width="9" style="104"/>
    <col min="15651" max="15651" width="32.5" style="104" customWidth="1"/>
    <col min="15652" max="15889" width="9" style="104"/>
    <col min="15890" max="15890" width="4.875" style="104" customWidth="1"/>
    <col min="15891" max="15891" width="20.625" style="104" customWidth="1"/>
    <col min="15892" max="15892" width="18.625" style="104" customWidth="1"/>
    <col min="15893" max="15893" width="4.875" style="104" customWidth="1"/>
    <col min="15894" max="15894" width="20.625" style="104" customWidth="1"/>
    <col min="15895" max="15895" width="18.625" style="104" customWidth="1"/>
    <col min="15896" max="15896" width="4.875" style="104" customWidth="1"/>
    <col min="15897" max="15897" width="26" style="104" customWidth="1"/>
    <col min="15898" max="15898" width="18.625" style="104" customWidth="1"/>
    <col min="15899" max="15899" width="4.875" style="104" customWidth="1"/>
    <col min="15900" max="15900" width="20.625" style="104" customWidth="1"/>
    <col min="15901" max="15901" width="18.625" style="104" customWidth="1"/>
    <col min="15902" max="15902" width="4.875" style="104" customWidth="1"/>
    <col min="15903" max="15903" width="22.875" style="104" customWidth="1"/>
    <col min="15904" max="15904" width="18.625" style="104" customWidth="1"/>
    <col min="15905" max="15906" width="9" style="104"/>
    <col min="15907" max="15907" width="32.5" style="104" customWidth="1"/>
    <col min="15908" max="16145" width="9" style="104"/>
    <col min="16146" max="16146" width="4.875" style="104" customWidth="1"/>
    <col min="16147" max="16147" width="20.625" style="104" customWidth="1"/>
    <col min="16148" max="16148" width="18.625" style="104" customWidth="1"/>
    <col min="16149" max="16149" width="4.875" style="104" customWidth="1"/>
    <col min="16150" max="16150" width="20.625" style="104" customWidth="1"/>
    <col min="16151" max="16151" width="18.625" style="104" customWidth="1"/>
    <col min="16152" max="16152" width="4.875" style="104" customWidth="1"/>
    <col min="16153" max="16153" width="26" style="104" customWidth="1"/>
    <col min="16154" max="16154" width="18.625" style="104" customWidth="1"/>
    <col min="16155" max="16155" width="4.875" style="104" customWidth="1"/>
    <col min="16156" max="16156" width="20.625" style="104" customWidth="1"/>
    <col min="16157" max="16157" width="18.625" style="104" customWidth="1"/>
    <col min="16158" max="16158" width="4.875" style="104" customWidth="1"/>
    <col min="16159" max="16159" width="22.875" style="104" customWidth="1"/>
    <col min="16160" max="16160" width="18.625" style="104" customWidth="1"/>
    <col min="16161" max="16162" width="9" style="104"/>
    <col min="16163" max="16163" width="32.5" style="104" customWidth="1"/>
    <col min="16164" max="16384" width="9" style="104"/>
  </cols>
  <sheetData>
    <row r="1" spans="1:39" ht="39.950000000000003" customHeight="1" thickBot="1">
      <c r="A1" s="357" t="s">
        <v>75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</row>
    <row r="2" spans="1:39" ht="35.1" customHeight="1">
      <c r="A2" s="358"/>
      <c r="B2" s="361" t="s">
        <v>76</v>
      </c>
      <c r="C2" s="354" t="s">
        <v>77</v>
      </c>
      <c r="D2" s="364">
        <v>42478</v>
      </c>
      <c r="E2" s="365"/>
      <c r="F2" s="366"/>
      <c r="G2" s="354"/>
      <c r="H2" s="361" t="s">
        <v>76</v>
      </c>
      <c r="I2" s="354" t="s">
        <v>77</v>
      </c>
      <c r="J2" s="367">
        <f>SUM(D2)+1</f>
        <v>42479</v>
      </c>
      <c r="K2" s="368"/>
      <c r="L2" s="369"/>
      <c r="M2" s="354"/>
      <c r="N2" s="361" t="s">
        <v>76</v>
      </c>
      <c r="O2" s="354" t="s">
        <v>77</v>
      </c>
      <c r="P2" s="370">
        <f>J2+1</f>
        <v>42480</v>
      </c>
      <c r="Q2" s="371"/>
      <c r="R2" s="372"/>
      <c r="S2" s="354"/>
      <c r="T2" s="361" t="s">
        <v>78</v>
      </c>
      <c r="U2" s="354" t="s">
        <v>79</v>
      </c>
      <c r="V2" s="388">
        <f>P2+1</f>
        <v>42481</v>
      </c>
      <c r="W2" s="389"/>
      <c r="X2" s="390"/>
      <c r="Y2" s="354"/>
      <c r="Z2" s="361" t="s">
        <v>80</v>
      </c>
      <c r="AA2" s="354" t="s">
        <v>81</v>
      </c>
      <c r="AB2" s="391">
        <f>V2+1</f>
        <v>42482</v>
      </c>
      <c r="AC2" s="392"/>
      <c r="AD2" s="393"/>
      <c r="AE2" s="394"/>
      <c r="AF2" s="361" t="s">
        <v>80</v>
      </c>
      <c r="AG2" s="354" t="s">
        <v>81</v>
      </c>
      <c r="AH2" s="376">
        <f>AB2+1</f>
        <v>42483</v>
      </c>
      <c r="AI2" s="377"/>
      <c r="AJ2" s="378"/>
    </row>
    <row r="3" spans="1:39" ht="35.1" customHeight="1">
      <c r="A3" s="359"/>
      <c r="B3" s="362"/>
      <c r="C3" s="355"/>
      <c r="D3" s="105" t="s">
        <v>82</v>
      </c>
      <c r="E3" s="105"/>
      <c r="F3" s="106">
        <f>27+3</f>
        <v>30</v>
      </c>
      <c r="G3" s="355"/>
      <c r="H3" s="362"/>
      <c r="I3" s="355"/>
      <c r="J3" s="105" t="s">
        <v>82</v>
      </c>
      <c r="K3" s="105"/>
      <c r="L3" s="106">
        <f>27+3</f>
        <v>30</v>
      </c>
      <c r="M3" s="355"/>
      <c r="N3" s="362"/>
      <c r="O3" s="355"/>
      <c r="P3" s="105" t="s">
        <v>82</v>
      </c>
      <c r="Q3" s="105"/>
      <c r="R3" s="106">
        <f>27+3</f>
        <v>30</v>
      </c>
      <c r="S3" s="355"/>
      <c r="T3" s="362"/>
      <c r="U3" s="355"/>
      <c r="V3" s="105" t="s">
        <v>82</v>
      </c>
      <c r="W3" s="105"/>
      <c r="X3" s="106">
        <f>27+3</f>
        <v>30</v>
      </c>
      <c r="Y3" s="355"/>
      <c r="Z3" s="362"/>
      <c r="AA3" s="355"/>
      <c r="AB3" s="105" t="s">
        <v>82</v>
      </c>
      <c r="AC3" s="105"/>
      <c r="AD3" s="107">
        <f>27+3</f>
        <v>30</v>
      </c>
      <c r="AE3" s="395"/>
      <c r="AF3" s="362"/>
      <c r="AG3" s="355"/>
      <c r="AH3" s="105" t="s">
        <v>82</v>
      </c>
      <c r="AI3" s="105"/>
      <c r="AJ3" s="107">
        <v>30</v>
      </c>
    </row>
    <row r="4" spans="1:39" ht="35.1" customHeight="1">
      <c r="A4" s="360"/>
      <c r="B4" s="363"/>
      <c r="C4" s="356"/>
      <c r="D4" s="108" t="s">
        <v>83</v>
      </c>
      <c r="E4" s="108" t="s">
        <v>84</v>
      </c>
      <c r="F4" s="109" t="s">
        <v>85</v>
      </c>
      <c r="G4" s="356"/>
      <c r="H4" s="363"/>
      <c r="I4" s="356"/>
      <c r="J4" s="110" t="s">
        <v>83</v>
      </c>
      <c r="K4" s="110" t="s">
        <v>84</v>
      </c>
      <c r="L4" s="111" t="s">
        <v>85</v>
      </c>
      <c r="M4" s="356"/>
      <c r="N4" s="363"/>
      <c r="O4" s="356"/>
      <c r="P4" s="110" t="s">
        <v>83</v>
      </c>
      <c r="Q4" s="110" t="s">
        <v>84</v>
      </c>
      <c r="R4" s="111" t="s">
        <v>85</v>
      </c>
      <c r="S4" s="356"/>
      <c r="T4" s="363"/>
      <c r="U4" s="356"/>
      <c r="V4" s="110" t="s">
        <v>83</v>
      </c>
      <c r="W4" s="110" t="s">
        <v>84</v>
      </c>
      <c r="X4" s="111" t="s">
        <v>85</v>
      </c>
      <c r="Y4" s="356"/>
      <c r="Z4" s="363"/>
      <c r="AA4" s="356"/>
      <c r="AB4" s="110" t="s">
        <v>83</v>
      </c>
      <c r="AC4" s="110" t="s">
        <v>84</v>
      </c>
      <c r="AD4" s="112" t="s">
        <v>85</v>
      </c>
      <c r="AE4" s="396"/>
      <c r="AF4" s="363"/>
      <c r="AG4" s="356"/>
      <c r="AH4" s="110" t="s">
        <v>83</v>
      </c>
      <c r="AI4" s="110" t="s">
        <v>84</v>
      </c>
      <c r="AJ4" s="112" t="s">
        <v>85</v>
      </c>
    </row>
    <row r="5" spans="1:39" ht="35.1" customHeight="1">
      <c r="A5" s="379" t="str">
        <f>'楊心菜單4_(幼)'!B33</f>
        <v>牛蒡排骨湯</v>
      </c>
      <c r="B5" s="113"/>
      <c r="C5" s="113"/>
      <c r="D5" s="4" t="s">
        <v>143</v>
      </c>
      <c r="E5" s="4">
        <v>15</v>
      </c>
      <c r="F5" s="114">
        <f>$E5*$F$3/1000</f>
        <v>0.45</v>
      </c>
      <c r="G5" s="382" t="str">
        <f>'楊心菜單4_(幼)'!B35</f>
        <v>義大利麵</v>
      </c>
      <c r="H5" s="113"/>
      <c r="I5" s="113"/>
      <c r="J5" s="4" t="s">
        <v>149</v>
      </c>
      <c r="K5" s="115">
        <v>18</v>
      </c>
      <c r="L5" s="139">
        <f>$K5*$L$3/500</f>
        <v>1.08</v>
      </c>
      <c r="M5" s="382" t="str">
        <f>'楊心菜單4_(幼)'!B37</f>
        <v>手工水餃+蛋花湯</v>
      </c>
      <c r="N5" s="113"/>
      <c r="O5" s="113"/>
      <c r="P5" s="115" t="s">
        <v>94</v>
      </c>
      <c r="Q5" s="116">
        <v>32</v>
      </c>
      <c r="R5" s="114">
        <f>$Q5*$R$3/1000</f>
        <v>0.96</v>
      </c>
      <c r="S5" s="385" t="str">
        <f>'楊心菜單4_(幼)'!B39</f>
        <v>什錦炒麵</v>
      </c>
      <c r="T5" s="113"/>
      <c r="U5" s="113"/>
      <c r="V5" s="4" t="s">
        <v>156</v>
      </c>
      <c r="W5" s="115">
        <v>40</v>
      </c>
      <c r="X5" s="114">
        <f>$W5*$X$3/1000</f>
        <v>1.2</v>
      </c>
      <c r="Y5" s="382" t="str">
        <f>'楊心菜單4_(幼)'!B41</f>
        <v>當歸鴨麵線</v>
      </c>
      <c r="Z5" s="113"/>
      <c r="AA5" s="113"/>
      <c r="AB5" s="4" t="s">
        <v>158</v>
      </c>
      <c r="AC5" s="115">
        <v>20</v>
      </c>
      <c r="AD5" s="120">
        <f>$AC5*$AD$3/1000</f>
        <v>0.6</v>
      </c>
      <c r="AE5" s="373"/>
      <c r="AF5" s="113"/>
      <c r="AG5" s="113"/>
      <c r="AH5" s="118"/>
      <c r="AI5" s="115"/>
      <c r="AJ5" s="120">
        <f>$AI5*$AJ$3/1000</f>
        <v>0</v>
      </c>
    </row>
    <row r="6" spans="1:39" ht="35.1" customHeight="1">
      <c r="A6" s="380"/>
      <c r="B6" s="113"/>
      <c r="C6" s="113"/>
      <c r="D6" s="6" t="s">
        <v>101</v>
      </c>
      <c r="E6" s="6">
        <v>15</v>
      </c>
      <c r="F6" s="114">
        <f t="shared" ref="F6:F12" si="0">$E6*$F$3/1000</f>
        <v>0.45</v>
      </c>
      <c r="G6" s="383"/>
      <c r="H6" s="113"/>
      <c r="I6" s="113"/>
      <c r="J6" s="4" t="s">
        <v>142</v>
      </c>
      <c r="K6" s="115">
        <v>10</v>
      </c>
      <c r="L6" s="114">
        <f t="shared" ref="L6:L12" si="1">$K6*$L$3/1000</f>
        <v>0.3</v>
      </c>
      <c r="M6" s="383"/>
      <c r="N6" s="113"/>
      <c r="O6" s="113"/>
      <c r="P6" s="119" t="s">
        <v>121</v>
      </c>
      <c r="Q6" s="115">
        <v>10</v>
      </c>
      <c r="R6" s="114">
        <f t="shared" ref="R6:R23" si="2">$Q6*$R$3/1000</f>
        <v>0.3</v>
      </c>
      <c r="S6" s="386"/>
      <c r="T6" s="113"/>
      <c r="U6" s="113"/>
      <c r="V6" s="3" t="s">
        <v>121</v>
      </c>
      <c r="W6" s="115">
        <v>10</v>
      </c>
      <c r="X6" s="114">
        <f t="shared" ref="X6:X23" si="3">$W6*$X$3/1000</f>
        <v>0.3</v>
      </c>
      <c r="Y6" s="383"/>
      <c r="Z6" s="113"/>
      <c r="AA6" s="113"/>
      <c r="AB6" s="5" t="s">
        <v>159</v>
      </c>
      <c r="AC6" s="115">
        <v>15</v>
      </c>
      <c r="AD6" s="120">
        <f t="shared" ref="AD6:AD23" si="4">$AC6*$AD$3/1000</f>
        <v>0.45</v>
      </c>
      <c r="AE6" s="374"/>
      <c r="AF6" s="113"/>
      <c r="AG6" s="113"/>
      <c r="AH6" s="5"/>
      <c r="AI6" s="115"/>
      <c r="AJ6" s="120">
        <f t="shared" ref="AJ6:AJ23" si="5">$AI6*$AJ$3/1000</f>
        <v>0</v>
      </c>
    </row>
    <row r="7" spans="1:39" ht="35.1" customHeight="1">
      <c r="A7" s="380"/>
      <c r="B7" s="113"/>
      <c r="C7" s="113"/>
      <c r="D7" s="4" t="s">
        <v>144</v>
      </c>
      <c r="E7" s="4">
        <v>2</v>
      </c>
      <c r="F7" s="114">
        <f t="shared" si="0"/>
        <v>0.06</v>
      </c>
      <c r="G7" s="383"/>
      <c r="H7" s="113"/>
      <c r="I7" s="113"/>
      <c r="J7" s="5" t="s">
        <v>150</v>
      </c>
      <c r="K7" s="115">
        <v>10</v>
      </c>
      <c r="L7" s="114">
        <f t="shared" si="1"/>
        <v>0.3</v>
      </c>
      <c r="M7" s="383"/>
      <c r="N7" s="113"/>
      <c r="O7" s="113"/>
      <c r="P7" s="119" t="s">
        <v>125</v>
      </c>
      <c r="Q7" s="115"/>
      <c r="R7" s="121">
        <v>2</v>
      </c>
      <c r="S7" s="386"/>
      <c r="T7" s="113"/>
      <c r="U7" s="113"/>
      <c r="V7" s="115" t="s">
        <v>164</v>
      </c>
      <c r="W7" s="115">
        <v>10</v>
      </c>
      <c r="X7" s="114">
        <f t="shared" si="3"/>
        <v>0.3</v>
      </c>
      <c r="Y7" s="383"/>
      <c r="Z7" s="113"/>
      <c r="AA7" s="113"/>
      <c r="AB7" s="115" t="s">
        <v>160</v>
      </c>
      <c r="AC7" s="115"/>
      <c r="AD7" s="121">
        <v>1</v>
      </c>
      <c r="AE7" s="374"/>
      <c r="AF7" s="113"/>
      <c r="AG7" s="113"/>
      <c r="AH7" s="115"/>
      <c r="AI7" s="115"/>
      <c r="AJ7" s="120">
        <f t="shared" si="5"/>
        <v>0</v>
      </c>
      <c r="AK7" s="122"/>
      <c r="AL7" s="123"/>
      <c r="AM7" s="123"/>
    </row>
    <row r="8" spans="1:39" ht="35.1" customHeight="1">
      <c r="A8" s="380"/>
      <c r="B8" s="113"/>
      <c r="C8" s="113"/>
      <c r="D8" s="4" t="s">
        <v>90</v>
      </c>
      <c r="E8" s="4"/>
      <c r="F8" s="114" t="s">
        <v>105</v>
      </c>
      <c r="G8" s="383"/>
      <c r="H8" s="113"/>
      <c r="I8" s="113"/>
      <c r="J8" s="4" t="s">
        <v>151</v>
      </c>
      <c r="K8" s="115">
        <v>5</v>
      </c>
      <c r="L8" s="114">
        <f t="shared" si="1"/>
        <v>0.15</v>
      </c>
      <c r="M8" s="383"/>
      <c r="N8" s="113"/>
      <c r="O8" s="113"/>
      <c r="P8" s="124" t="s">
        <v>124</v>
      </c>
      <c r="Q8" s="115"/>
      <c r="R8" s="121">
        <v>2</v>
      </c>
      <c r="S8" s="386"/>
      <c r="T8" s="113"/>
      <c r="U8" s="113"/>
      <c r="V8" s="115" t="s">
        <v>115</v>
      </c>
      <c r="W8" s="115">
        <v>5</v>
      </c>
      <c r="X8" s="114">
        <f t="shared" si="3"/>
        <v>0.15</v>
      </c>
      <c r="Y8" s="383"/>
      <c r="Z8" s="113"/>
      <c r="AA8" s="113"/>
      <c r="AB8" s="116" t="s">
        <v>161</v>
      </c>
      <c r="AC8" s="115">
        <v>2</v>
      </c>
      <c r="AD8" s="120">
        <f t="shared" si="4"/>
        <v>0.06</v>
      </c>
      <c r="AE8" s="374"/>
      <c r="AF8" s="113"/>
      <c r="AG8" s="113"/>
      <c r="AH8" s="116"/>
      <c r="AI8" s="115"/>
      <c r="AJ8" s="120">
        <f t="shared" si="5"/>
        <v>0</v>
      </c>
      <c r="AK8" s="122"/>
      <c r="AL8" s="123"/>
      <c r="AM8" s="123"/>
    </row>
    <row r="9" spans="1:39" ht="35.1" customHeight="1">
      <c r="A9" s="380"/>
      <c r="B9" s="113"/>
      <c r="C9" s="113"/>
      <c r="D9" s="115" t="s">
        <v>91</v>
      </c>
      <c r="E9" s="115">
        <v>2</v>
      </c>
      <c r="F9" s="114">
        <f t="shared" si="0"/>
        <v>0.06</v>
      </c>
      <c r="G9" s="383"/>
      <c r="H9" s="113"/>
      <c r="I9" s="113"/>
      <c r="J9" s="115" t="s">
        <v>152</v>
      </c>
      <c r="K9" s="115"/>
      <c r="L9" s="121">
        <v>1</v>
      </c>
      <c r="M9" s="383"/>
      <c r="N9" s="113"/>
      <c r="O9" s="113"/>
      <c r="P9" s="124" t="s">
        <v>140</v>
      </c>
      <c r="Q9" s="115">
        <v>3</v>
      </c>
      <c r="R9" s="114">
        <f t="shared" si="2"/>
        <v>0.09</v>
      </c>
      <c r="S9" s="386"/>
      <c r="T9" s="113"/>
      <c r="U9" s="113"/>
      <c r="V9" s="115" t="s">
        <v>104</v>
      </c>
      <c r="W9" s="115">
        <v>2</v>
      </c>
      <c r="X9" s="114">
        <f t="shared" si="3"/>
        <v>0.06</v>
      </c>
      <c r="Y9" s="383"/>
      <c r="Z9" s="113"/>
      <c r="AA9" s="113"/>
      <c r="AB9" s="125" t="s">
        <v>101</v>
      </c>
      <c r="AC9" s="115">
        <v>10</v>
      </c>
      <c r="AD9" s="120">
        <f t="shared" si="4"/>
        <v>0.3</v>
      </c>
      <c r="AE9" s="374"/>
      <c r="AF9" s="113"/>
      <c r="AG9" s="113"/>
      <c r="AH9" s="125"/>
      <c r="AI9" s="115"/>
      <c r="AJ9" s="120">
        <f t="shared" si="5"/>
        <v>0</v>
      </c>
      <c r="AK9" s="122"/>
      <c r="AL9" s="123"/>
      <c r="AM9" s="123"/>
    </row>
    <row r="10" spans="1:39" ht="35.1" customHeight="1">
      <c r="A10" s="380"/>
      <c r="B10" s="113"/>
      <c r="C10" s="113"/>
      <c r="D10" s="126"/>
      <c r="E10" s="126"/>
      <c r="F10" s="114">
        <f t="shared" si="0"/>
        <v>0</v>
      </c>
      <c r="G10" s="383"/>
      <c r="H10" s="113"/>
      <c r="I10" s="113"/>
      <c r="J10" s="115" t="s">
        <v>153</v>
      </c>
      <c r="K10" s="126"/>
      <c r="L10" s="121">
        <v>2</v>
      </c>
      <c r="M10" s="383"/>
      <c r="N10" s="113"/>
      <c r="O10" s="113"/>
      <c r="P10" s="124" t="s">
        <v>155</v>
      </c>
      <c r="Q10" s="126">
        <v>34</v>
      </c>
      <c r="R10" s="114">
        <f t="shared" si="2"/>
        <v>1.02</v>
      </c>
      <c r="S10" s="386"/>
      <c r="T10" s="113"/>
      <c r="U10" s="113"/>
      <c r="V10" s="126"/>
      <c r="W10" s="126"/>
      <c r="X10" s="114">
        <f t="shared" si="3"/>
        <v>0</v>
      </c>
      <c r="Y10" s="383"/>
      <c r="Z10" s="113"/>
      <c r="AA10" s="113"/>
      <c r="AB10" s="183" t="s">
        <v>93</v>
      </c>
      <c r="AC10" s="126"/>
      <c r="AD10" s="121">
        <v>1</v>
      </c>
      <c r="AE10" s="374"/>
      <c r="AF10" s="113"/>
      <c r="AG10" s="113"/>
      <c r="AH10" s="127"/>
      <c r="AI10" s="126"/>
      <c r="AJ10" s="120">
        <f t="shared" si="5"/>
        <v>0</v>
      </c>
      <c r="AK10" s="122"/>
      <c r="AL10" s="123"/>
      <c r="AM10" s="123"/>
    </row>
    <row r="11" spans="1:39" ht="35.1" customHeight="1">
      <c r="A11" s="380"/>
      <c r="B11" s="113"/>
      <c r="C11" s="113"/>
      <c r="D11" s="115"/>
      <c r="E11" s="115"/>
      <c r="F11" s="114">
        <f t="shared" si="0"/>
        <v>0</v>
      </c>
      <c r="G11" s="383"/>
      <c r="H11" s="113"/>
      <c r="I11" s="113"/>
      <c r="J11" s="115"/>
      <c r="K11" s="115"/>
      <c r="L11" s="114">
        <f t="shared" si="1"/>
        <v>0</v>
      </c>
      <c r="M11" s="383"/>
      <c r="N11" s="113"/>
      <c r="O11" s="113"/>
      <c r="P11" s="128"/>
      <c r="Q11" s="115"/>
      <c r="R11" s="114">
        <f t="shared" si="2"/>
        <v>0</v>
      </c>
      <c r="S11" s="386"/>
      <c r="T11" s="113"/>
      <c r="U11" s="113"/>
      <c r="V11" s="115"/>
      <c r="W11" s="115"/>
      <c r="X11" s="114">
        <f t="shared" si="3"/>
        <v>0</v>
      </c>
      <c r="Y11" s="383"/>
      <c r="Z11" s="113"/>
      <c r="AA11" s="113"/>
      <c r="AB11" s="129"/>
      <c r="AC11" s="115"/>
      <c r="AD11" s="120">
        <f t="shared" si="4"/>
        <v>0</v>
      </c>
      <c r="AE11" s="374"/>
      <c r="AF11" s="113"/>
      <c r="AG11" s="113"/>
      <c r="AH11" s="129"/>
      <c r="AI11" s="115"/>
      <c r="AJ11" s="120">
        <f t="shared" si="5"/>
        <v>0</v>
      </c>
      <c r="AK11" s="122"/>
      <c r="AL11" s="123"/>
      <c r="AM11" s="123"/>
    </row>
    <row r="12" spans="1:39" ht="35.1" customHeight="1">
      <c r="A12" s="380"/>
      <c r="B12" s="113"/>
      <c r="C12" s="113"/>
      <c r="D12" s="115"/>
      <c r="E12" s="115"/>
      <c r="F12" s="114">
        <f t="shared" si="0"/>
        <v>0</v>
      </c>
      <c r="G12" s="383"/>
      <c r="H12" s="113"/>
      <c r="I12" s="113"/>
      <c r="J12" s="115"/>
      <c r="K12" s="115"/>
      <c r="L12" s="114">
        <f t="shared" si="1"/>
        <v>0</v>
      </c>
      <c r="M12" s="383"/>
      <c r="N12" s="113"/>
      <c r="O12" s="113"/>
      <c r="P12" s="124"/>
      <c r="Q12" s="115"/>
      <c r="R12" s="114">
        <f t="shared" si="2"/>
        <v>0</v>
      </c>
      <c r="S12" s="386"/>
      <c r="T12" s="113"/>
      <c r="U12" s="113"/>
      <c r="V12" s="125"/>
      <c r="W12" s="115"/>
      <c r="X12" s="114">
        <f t="shared" si="3"/>
        <v>0</v>
      </c>
      <c r="Y12" s="383"/>
      <c r="Z12" s="113"/>
      <c r="AA12" s="113"/>
      <c r="AB12" s="129"/>
      <c r="AC12" s="115"/>
      <c r="AD12" s="120">
        <f t="shared" si="4"/>
        <v>0</v>
      </c>
      <c r="AE12" s="374"/>
      <c r="AF12" s="113"/>
      <c r="AG12" s="113"/>
      <c r="AH12" s="129"/>
      <c r="AI12" s="115"/>
      <c r="AJ12" s="120">
        <f t="shared" si="5"/>
        <v>0</v>
      </c>
      <c r="AK12" s="122"/>
      <c r="AL12" s="123"/>
      <c r="AM12" s="123"/>
    </row>
    <row r="13" spans="1:39" ht="35.1" customHeight="1">
      <c r="A13" s="380"/>
      <c r="B13" s="113"/>
      <c r="C13" s="113"/>
      <c r="D13" s="115"/>
      <c r="E13" s="115"/>
      <c r="F13" s="114">
        <f>$E13*$F$3/1000</f>
        <v>0</v>
      </c>
      <c r="G13" s="383"/>
      <c r="H13" s="113"/>
      <c r="I13" s="113"/>
      <c r="J13" s="115"/>
      <c r="K13" s="115"/>
      <c r="L13" s="114"/>
      <c r="M13" s="383"/>
      <c r="N13" s="113"/>
      <c r="O13" s="113"/>
      <c r="P13" s="124"/>
      <c r="Q13" s="115"/>
      <c r="R13" s="114">
        <f t="shared" si="2"/>
        <v>0</v>
      </c>
      <c r="S13" s="386"/>
      <c r="T13" s="113"/>
      <c r="U13" s="113"/>
      <c r="V13" s="3"/>
      <c r="W13" s="115"/>
      <c r="X13" s="114">
        <f t="shared" si="3"/>
        <v>0</v>
      </c>
      <c r="Y13" s="383"/>
      <c r="Z13" s="113"/>
      <c r="AA13" s="113"/>
      <c r="AB13" s="116"/>
      <c r="AC13" s="115"/>
      <c r="AD13" s="120">
        <f t="shared" si="4"/>
        <v>0</v>
      </c>
      <c r="AE13" s="374"/>
      <c r="AF13" s="113"/>
      <c r="AG13" s="113"/>
      <c r="AH13" s="116"/>
      <c r="AI13" s="115"/>
      <c r="AJ13" s="120">
        <f t="shared" si="5"/>
        <v>0</v>
      </c>
      <c r="AK13" s="130"/>
      <c r="AL13" s="123"/>
      <c r="AM13" s="123"/>
    </row>
    <row r="14" spans="1:39" ht="35.1" customHeight="1" thickBot="1">
      <c r="A14" s="381"/>
      <c r="B14" s="131"/>
      <c r="C14" s="131"/>
      <c r="D14" s="132"/>
      <c r="E14" s="133"/>
      <c r="F14" s="134"/>
      <c r="G14" s="384"/>
      <c r="H14" s="131"/>
      <c r="I14" s="131"/>
      <c r="J14" s="132"/>
      <c r="K14" s="133">
        <f>SUM(K5:K13)</f>
        <v>43</v>
      </c>
      <c r="L14" s="134"/>
      <c r="M14" s="384"/>
      <c r="N14" s="131"/>
      <c r="O14" s="131"/>
      <c r="P14" s="132"/>
      <c r="Q14" s="133">
        <f>SUM(Q5:Q13)</f>
        <v>79</v>
      </c>
      <c r="R14" s="134">
        <f t="shared" si="2"/>
        <v>2.37</v>
      </c>
      <c r="S14" s="387"/>
      <c r="T14" s="131"/>
      <c r="U14" s="131"/>
      <c r="V14" s="135"/>
      <c r="W14" s="133">
        <f>SUM(W5:W13)</f>
        <v>67</v>
      </c>
      <c r="X14" s="134">
        <f t="shared" si="3"/>
        <v>2.0099999999999998</v>
      </c>
      <c r="Y14" s="384"/>
      <c r="Z14" s="131"/>
      <c r="AA14" s="131"/>
      <c r="AB14" s="136"/>
      <c r="AC14" s="133">
        <f>SUM(AC5:AC13)</f>
        <v>47</v>
      </c>
      <c r="AD14" s="137">
        <f t="shared" si="4"/>
        <v>1.41</v>
      </c>
      <c r="AE14" s="375"/>
      <c r="AF14" s="131"/>
      <c r="AG14" s="131"/>
      <c r="AH14" s="136"/>
      <c r="AI14" s="133">
        <f>SUM(AI5:AI13)</f>
        <v>0</v>
      </c>
      <c r="AJ14" s="137">
        <f t="shared" si="5"/>
        <v>0</v>
      </c>
      <c r="AK14" s="130"/>
      <c r="AL14" s="123"/>
      <c r="AM14" s="123"/>
    </row>
    <row r="15" spans="1:39" ht="35.1" customHeight="1">
      <c r="A15" s="397" t="str">
        <f>'楊心菜單4_(幼)'!K33</f>
        <v>香菇油飯</v>
      </c>
      <c r="B15" s="138"/>
      <c r="C15" s="138"/>
      <c r="D15" s="129" t="s">
        <v>145</v>
      </c>
      <c r="E15" s="115">
        <v>1</v>
      </c>
      <c r="F15" s="181">
        <f>$E15*$F$3</f>
        <v>30</v>
      </c>
      <c r="G15" s="398" t="str">
        <f>'楊心菜單4_(幼)'!K35</f>
        <v>關東煮</v>
      </c>
      <c r="H15" s="138"/>
      <c r="I15" s="138"/>
      <c r="J15" s="140" t="s">
        <v>218</v>
      </c>
      <c r="K15" s="140">
        <v>15</v>
      </c>
      <c r="L15" s="163">
        <f t="shared" ref="L15:L17" si="6">$K15*$L$3/1000</f>
        <v>0.45</v>
      </c>
      <c r="M15" s="398" t="str">
        <f>'楊心菜單4_(幼)'!K37</f>
        <v>水果拼盤</v>
      </c>
      <c r="N15" s="138"/>
      <c r="O15" s="138"/>
      <c r="P15" s="141" t="s">
        <v>215</v>
      </c>
      <c r="Q15" s="140"/>
      <c r="R15" s="163">
        <v>2</v>
      </c>
      <c r="S15" s="398" t="str">
        <f>'楊心菜單4_(幼)'!K39</f>
        <v>茶葉蛋+米漿</v>
      </c>
      <c r="T15" s="113"/>
      <c r="U15" s="113"/>
      <c r="V15" s="142" t="s">
        <v>157</v>
      </c>
      <c r="W15" s="143">
        <v>2</v>
      </c>
      <c r="X15" s="182">
        <f>$W15*$X$3</f>
        <v>60</v>
      </c>
      <c r="Y15" s="382" t="str">
        <f>'楊心菜單4_(幼)'!K41</f>
        <v>玉米段+鮮菇湯</v>
      </c>
      <c r="Z15" s="113"/>
      <c r="AA15" s="113"/>
      <c r="AB15" s="144" t="s">
        <v>162</v>
      </c>
      <c r="AC15" s="143"/>
      <c r="AD15" s="164" t="s">
        <v>165</v>
      </c>
      <c r="AE15" s="373"/>
      <c r="AF15" s="113"/>
      <c r="AG15" s="113"/>
      <c r="AH15" s="145"/>
      <c r="AI15" s="140"/>
      <c r="AJ15" s="164">
        <f t="shared" si="5"/>
        <v>0</v>
      </c>
      <c r="AK15" s="146"/>
      <c r="AL15" s="123"/>
      <c r="AM15" s="123"/>
    </row>
    <row r="16" spans="1:39" ht="35.1" customHeight="1">
      <c r="A16" s="380"/>
      <c r="B16" s="138"/>
      <c r="C16" s="113"/>
      <c r="D16" s="115" t="s">
        <v>146</v>
      </c>
      <c r="E16" s="115"/>
      <c r="F16" s="114" t="s">
        <v>148</v>
      </c>
      <c r="G16" s="383"/>
      <c r="H16" s="138"/>
      <c r="I16" s="113"/>
      <c r="J16" s="5" t="s">
        <v>219</v>
      </c>
      <c r="K16" s="6">
        <v>50</v>
      </c>
      <c r="L16" s="114">
        <f t="shared" si="6"/>
        <v>1.5</v>
      </c>
      <c r="M16" s="383"/>
      <c r="N16" s="113"/>
      <c r="O16" s="113"/>
      <c r="P16" s="115" t="s">
        <v>216</v>
      </c>
      <c r="Q16" s="6"/>
      <c r="R16" s="114">
        <v>2</v>
      </c>
      <c r="S16" s="383"/>
      <c r="T16" s="113"/>
      <c r="U16" s="113"/>
      <c r="V16" s="148" t="s">
        <v>150</v>
      </c>
      <c r="W16" s="149">
        <v>20</v>
      </c>
      <c r="X16" s="114">
        <f t="shared" si="3"/>
        <v>0.6</v>
      </c>
      <c r="Y16" s="383"/>
      <c r="Z16" s="113"/>
      <c r="AA16" s="113"/>
      <c r="AB16" s="150" t="s">
        <v>163</v>
      </c>
      <c r="AC16" s="149"/>
      <c r="AD16" s="120">
        <f t="shared" si="4"/>
        <v>0</v>
      </c>
      <c r="AE16" s="374"/>
      <c r="AF16" s="113"/>
      <c r="AG16" s="113"/>
      <c r="AH16" s="151"/>
      <c r="AI16" s="6"/>
      <c r="AJ16" s="120">
        <f t="shared" si="5"/>
        <v>0</v>
      </c>
      <c r="AK16" s="146"/>
      <c r="AL16" s="123"/>
      <c r="AM16" s="123"/>
    </row>
    <row r="17" spans="1:39" ht="35.1" customHeight="1">
      <c r="A17" s="380"/>
      <c r="B17" s="138"/>
      <c r="C17" s="113"/>
      <c r="D17" s="115"/>
      <c r="E17" s="115"/>
      <c r="F17" s="114">
        <f t="shared" ref="F17:F23" si="7">$E17*$F$3/1000</f>
        <v>0</v>
      </c>
      <c r="G17" s="383"/>
      <c r="H17" s="138"/>
      <c r="I17" s="113"/>
      <c r="J17" s="152" t="s">
        <v>220</v>
      </c>
      <c r="K17" s="4">
        <v>20</v>
      </c>
      <c r="L17" s="114">
        <f t="shared" si="6"/>
        <v>0.6</v>
      </c>
      <c r="M17" s="383"/>
      <c r="N17" s="113"/>
      <c r="O17" s="113"/>
      <c r="P17" s="115" t="s">
        <v>217</v>
      </c>
      <c r="Q17" s="4"/>
      <c r="R17" s="114">
        <v>1.5</v>
      </c>
      <c r="S17" s="383"/>
      <c r="T17" s="113"/>
      <c r="U17" s="113"/>
      <c r="V17" s="148" t="s">
        <v>144</v>
      </c>
      <c r="W17" s="148">
        <v>2</v>
      </c>
      <c r="X17" s="114">
        <f t="shared" si="3"/>
        <v>0.06</v>
      </c>
      <c r="Y17" s="383"/>
      <c r="Z17" s="113"/>
      <c r="AA17" s="113"/>
      <c r="AB17" s="153"/>
      <c r="AC17" s="148"/>
      <c r="AD17" s="120">
        <f>$AC17*$AD$3/1000</f>
        <v>0</v>
      </c>
      <c r="AE17" s="374"/>
      <c r="AF17" s="113"/>
      <c r="AG17" s="113"/>
      <c r="AH17" s="3"/>
      <c r="AI17" s="4"/>
      <c r="AJ17" s="120">
        <f t="shared" si="5"/>
        <v>0</v>
      </c>
      <c r="AK17" s="123"/>
      <c r="AL17" s="123"/>
      <c r="AM17" s="123"/>
    </row>
    <row r="18" spans="1:39" ht="35.1" customHeight="1">
      <c r="A18" s="380"/>
      <c r="B18" s="138"/>
      <c r="C18" s="113"/>
      <c r="D18" s="115" t="s">
        <v>147</v>
      </c>
      <c r="E18" s="115"/>
      <c r="F18" s="179">
        <v>2</v>
      </c>
      <c r="G18" s="383"/>
      <c r="H18" s="138"/>
      <c r="I18" s="113"/>
      <c r="J18" s="162"/>
      <c r="K18" s="4"/>
      <c r="L18" s="114">
        <f t="shared" ref="L18:L23" si="8">$K18*$L$3/1000</f>
        <v>0</v>
      </c>
      <c r="M18" s="383"/>
      <c r="N18" s="113"/>
      <c r="O18" s="113"/>
      <c r="P18" s="124"/>
      <c r="Q18" s="4"/>
      <c r="R18" s="114">
        <f t="shared" si="2"/>
        <v>0</v>
      </c>
      <c r="S18" s="383"/>
      <c r="T18" s="113"/>
      <c r="U18" s="113"/>
      <c r="V18" s="148" t="s">
        <v>130</v>
      </c>
      <c r="W18" s="148">
        <v>5</v>
      </c>
      <c r="X18" s="114">
        <f t="shared" si="3"/>
        <v>0.15</v>
      </c>
      <c r="Y18" s="383"/>
      <c r="Z18" s="113"/>
      <c r="AA18" s="113"/>
      <c r="AB18" s="148" t="s">
        <v>135</v>
      </c>
      <c r="AC18" s="148"/>
      <c r="AD18" s="174">
        <v>2</v>
      </c>
      <c r="AE18" s="374"/>
      <c r="AF18" s="113"/>
      <c r="AG18" s="113"/>
      <c r="AH18" s="4"/>
      <c r="AI18" s="4"/>
      <c r="AJ18" s="120">
        <f t="shared" si="5"/>
        <v>0</v>
      </c>
      <c r="AK18" s="123"/>
      <c r="AL18" s="123"/>
      <c r="AM18" s="123"/>
    </row>
    <row r="19" spans="1:39" ht="35.1" customHeight="1">
      <c r="A19" s="380"/>
      <c r="B19" s="138"/>
      <c r="C19" s="113"/>
      <c r="D19" s="115"/>
      <c r="E19" s="115"/>
      <c r="F19" s="114">
        <f t="shared" si="7"/>
        <v>0</v>
      </c>
      <c r="G19" s="383"/>
      <c r="H19" s="113"/>
      <c r="I19" s="113"/>
      <c r="J19" s="115"/>
      <c r="K19" s="4"/>
      <c r="L19" s="114">
        <f t="shared" si="8"/>
        <v>0</v>
      </c>
      <c r="M19" s="383"/>
      <c r="N19" s="113"/>
      <c r="O19" s="113"/>
      <c r="P19" s="115"/>
      <c r="Q19" s="4"/>
      <c r="R19" s="114">
        <v>0</v>
      </c>
      <c r="S19" s="383"/>
      <c r="T19" s="113"/>
      <c r="U19" s="113"/>
      <c r="V19" s="148"/>
      <c r="W19" s="148"/>
      <c r="X19" s="114">
        <f t="shared" si="3"/>
        <v>0</v>
      </c>
      <c r="Y19" s="383"/>
      <c r="Z19" s="113"/>
      <c r="AA19" s="113"/>
      <c r="AB19" s="148"/>
      <c r="AC19" s="148"/>
      <c r="AD19" s="120">
        <f t="shared" si="4"/>
        <v>0</v>
      </c>
      <c r="AE19" s="374"/>
      <c r="AF19" s="113"/>
      <c r="AG19" s="113"/>
      <c r="AH19" s="4"/>
      <c r="AI19" s="4"/>
      <c r="AJ19" s="120">
        <f t="shared" si="5"/>
        <v>0</v>
      </c>
      <c r="AK19" s="123"/>
      <c r="AL19" s="123"/>
      <c r="AM19" s="123"/>
    </row>
    <row r="20" spans="1:39" ht="35.1" customHeight="1">
      <c r="A20" s="380"/>
      <c r="B20" s="113"/>
      <c r="C20" s="113"/>
      <c r="D20" s="115"/>
      <c r="E20" s="115"/>
      <c r="F20" s="114">
        <f t="shared" si="7"/>
        <v>0</v>
      </c>
      <c r="G20" s="383"/>
      <c r="H20" s="113"/>
      <c r="I20" s="113"/>
      <c r="J20" s="115"/>
      <c r="K20" s="115"/>
      <c r="L20" s="114">
        <f t="shared" si="8"/>
        <v>0</v>
      </c>
      <c r="M20" s="383"/>
      <c r="N20" s="113"/>
      <c r="O20" s="113"/>
      <c r="P20" s="115"/>
      <c r="Q20" s="115"/>
      <c r="R20" s="114">
        <v>0</v>
      </c>
      <c r="S20" s="383"/>
      <c r="T20" s="113"/>
      <c r="U20" s="113"/>
      <c r="V20" s="129" t="s">
        <v>145</v>
      </c>
      <c r="W20" s="124"/>
      <c r="X20" s="147">
        <v>1</v>
      </c>
      <c r="Y20" s="383"/>
      <c r="Z20" s="113"/>
      <c r="AA20" s="113"/>
      <c r="AB20" s="155"/>
      <c r="AC20" s="124"/>
      <c r="AD20" s="120">
        <f t="shared" si="4"/>
        <v>0</v>
      </c>
      <c r="AE20" s="374"/>
      <c r="AF20" s="113"/>
      <c r="AG20" s="113"/>
      <c r="AH20" s="115"/>
      <c r="AI20" s="115"/>
      <c r="AJ20" s="120">
        <f t="shared" si="5"/>
        <v>0</v>
      </c>
      <c r="AK20" s="66"/>
      <c r="AL20" s="123"/>
      <c r="AM20" s="123"/>
    </row>
    <row r="21" spans="1:39" ht="35.1" customHeight="1">
      <c r="A21" s="380"/>
      <c r="B21" s="113"/>
      <c r="C21" s="113"/>
      <c r="D21" s="115"/>
      <c r="E21" s="115"/>
      <c r="F21" s="114">
        <f t="shared" si="7"/>
        <v>0</v>
      </c>
      <c r="G21" s="383"/>
      <c r="H21" s="113"/>
      <c r="I21" s="113"/>
      <c r="J21" s="115"/>
      <c r="K21" s="115"/>
      <c r="L21" s="114">
        <f t="shared" si="8"/>
        <v>0</v>
      </c>
      <c r="M21" s="383"/>
      <c r="N21" s="113"/>
      <c r="O21" s="113"/>
      <c r="P21" s="115"/>
      <c r="Q21" s="115"/>
      <c r="R21" s="114">
        <v>0</v>
      </c>
      <c r="S21" s="383"/>
      <c r="T21" s="113"/>
      <c r="U21" s="113"/>
      <c r="V21" s="156"/>
      <c r="W21" s="124"/>
      <c r="X21" s="114">
        <f t="shared" si="3"/>
        <v>0</v>
      </c>
      <c r="Y21" s="383"/>
      <c r="Z21" s="113"/>
      <c r="AA21" s="113"/>
      <c r="AB21" s="126"/>
      <c r="AC21" s="115"/>
      <c r="AD21" s="120">
        <f t="shared" si="4"/>
        <v>0</v>
      </c>
      <c r="AE21" s="374"/>
      <c r="AF21" s="113"/>
      <c r="AG21" s="113"/>
      <c r="AH21" s="126"/>
      <c r="AI21" s="115"/>
      <c r="AJ21" s="120">
        <f t="shared" si="5"/>
        <v>0</v>
      </c>
      <c r="AK21" s="66"/>
      <c r="AL21" s="123"/>
      <c r="AM21" s="123"/>
    </row>
    <row r="22" spans="1:39" ht="35.1" customHeight="1">
      <c r="A22" s="380"/>
      <c r="B22" s="113"/>
      <c r="C22" s="113"/>
      <c r="D22" s="115"/>
      <c r="E22" s="115"/>
      <c r="F22" s="114">
        <f t="shared" si="7"/>
        <v>0</v>
      </c>
      <c r="G22" s="383"/>
      <c r="H22" s="113"/>
      <c r="I22" s="113"/>
      <c r="J22" s="126"/>
      <c r="K22" s="115"/>
      <c r="L22" s="114">
        <f t="shared" si="8"/>
        <v>0</v>
      </c>
      <c r="M22" s="383"/>
      <c r="N22" s="113"/>
      <c r="O22" s="113"/>
      <c r="P22" s="115"/>
      <c r="Q22" s="115"/>
      <c r="R22" s="114">
        <f t="shared" si="2"/>
        <v>0</v>
      </c>
      <c r="S22" s="383"/>
      <c r="T22" s="113"/>
      <c r="U22" s="113"/>
      <c r="V22" s="126"/>
      <c r="W22" s="115"/>
      <c r="X22" s="114">
        <f t="shared" si="3"/>
        <v>0</v>
      </c>
      <c r="Y22" s="383"/>
      <c r="Z22" s="113"/>
      <c r="AA22" s="113"/>
      <c r="AB22" s="115"/>
      <c r="AC22" s="115"/>
      <c r="AD22" s="120">
        <f t="shared" si="4"/>
        <v>0</v>
      </c>
      <c r="AE22" s="374"/>
      <c r="AF22" s="113"/>
      <c r="AG22" s="113"/>
      <c r="AH22" s="115"/>
      <c r="AI22" s="115"/>
      <c r="AJ22" s="120">
        <f t="shared" si="5"/>
        <v>0</v>
      </c>
      <c r="AK22" s="66"/>
      <c r="AL22" s="123"/>
      <c r="AM22" s="123"/>
    </row>
    <row r="23" spans="1:39" ht="35.1" customHeight="1">
      <c r="A23" s="380"/>
      <c r="B23" s="113"/>
      <c r="C23" s="113"/>
      <c r="D23" s="115"/>
      <c r="E23" s="115"/>
      <c r="F23" s="114">
        <f t="shared" si="7"/>
        <v>0</v>
      </c>
      <c r="G23" s="383"/>
      <c r="H23" s="113"/>
      <c r="I23" s="113"/>
      <c r="J23" s="115"/>
      <c r="K23" s="115"/>
      <c r="L23" s="114">
        <f t="shared" si="8"/>
        <v>0</v>
      </c>
      <c r="M23" s="383"/>
      <c r="N23" s="113"/>
      <c r="O23" s="113"/>
      <c r="P23" s="115"/>
      <c r="Q23" s="115"/>
      <c r="R23" s="114">
        <f t="shared" si="2"/>
        <v>0</v>
      </c>
      <c r="S23" s="383"/>
      <c r="T23" s="113"/>
      <c r="U23" s="113"/>
      <c r="V23" s="126"/>
      <c r="W23" s="115"/>
      <c r="X23" s="114">
        <f t="shared" si="3"/>
        <v>0</v>
      </c>
      <c r="Y23" s="383"/>
      <c r="Z23" s="113"/>
      <c r="AA23" s="113"/>
      <c r="AB23" s="115"/>
      <c r="AC23" s="115"/>
      <c r="AD23" s="120">
        <f t="shared" si="4"/>
        <v>0</v>
      </c>
      <c r="AE23" s="374"/>
      <c r="AF23" s="113"/>
      <c r="AG23" s="113"/>
      <c r="AH23" s="115"/>
      <c r="AI23" s="115"/>
      <c r="AJ23" s="120">
        <f t="shared" si="5"/>
        <v>0</v>
      </c>
      <c r="AK23" s="66"/>
      <c r="AL23" s="123"/>
      <c r="AM23" s="123"/>
    </row>
    <row r="24" spans="1:39" ht="35.1" customHeight="1" thickBot="1">
      <c r="A24" s="381"/>
      <c r="B24" s="131"/>
      <c r="C24" s="131"/>
      <c r="D24" s="132"/>
      <c r="E24" s="133">
        <f>SUM(E15:E23)</f>
        <v>1</v>
      </c>
      <c r="F24" s="134"/>
      <c r="G24" s="384"/>
      <c r="H24" s="131"/>
      <c r="I24" s="131"/>
      <c r="J24" s="132"/>
      <c r="K24" s="133">
        <f>SUM(K15:K23)</f>
        <v>85</v>
      </c>
      <c r="L24" s="134"/>
      <c r="M24" s="384"/>
      <c r="N24" s="131"/>
      <c r="O24" s="131"/>
      <c r="P24" s="132"/>
      <c r="Q24" s="133">
        <f>SUM(Q15:Q23)</f>
        <v>0</v>
      </c>
      <c r="R24" s="134"/>
      <c r="S24" s="384"/>
      <c r="T24" s="131"/>
      <c r="U24" s="131"/>
      <c r="V24" s="157"/>
      <c r="W24" s="133">
        <f>SUM(W15:W23)</f>
        <v>29</v>
      </c>
      <c r="X24" s="134"/>
      <c r="Y24" s="384"/>
      <c r="Z24" s="131"/>
      <c r="AA24" s="131"/>
      <c r="AB24" s="132"/>
      <c r="AC24" s="133">
        <f>SUM(AC15:AC23)</f>
        <v>0</v>
      </c>
      <c r="AD24" s="137"/>
      <c r="AE24" s="375"/>
      <c r="AF24" s="131"/>
      <c r="AG24" s="131"/>
      <c r="AH24" s="132"/>
      <c r="AI24" s="133">
        <f>SUM(AI15:AI23)</f>
        <v>0</v>
      </c>
      <c r="AJ24" s="137"/>
      <c r="AK24" s="67"/>
      <c r="AL24" s="123"/>
      <c r="AM24" s="123"/>
    </row>
    <row r="25" spans="1:39" ht="35.1" customHeight="1" thickBot="1">
      <c r="A25" s="165"/>
      <c r="B25" s="166"/>
      <c r="C25" s="166"/>
      <c r="D25" s="167" t="s">
        <v>86</v>
      </c>
      <c r="E25" s="167"/>
      <c r="F25" s="167"/>
      <c r="G25" s="167"/>
      <c r="H25" s="167"/>
      <c r="I25" s="167"/>
      <c r="J25" s="167"/>
      <c r="K25" s="167"/>
      <c r="L25" s="168" t="s">
        <v>87</v>
      </c>
      <c r="M25" s="169"/>
      <c r="N25" s="169"/>
      <c r="O25" s="169"/>
      <c r="P25" s="167"/>
      <c r="Q25" s="167"/>
      <c r="R25" s="167"/>
      <c r="S25" s="167" t="s">
        <v>88</v>
      </c>
      <c r="T25" s="167"/>
      <c r="U25" s="167"/>
      <c r="V25" s="167"/>
      <c r="W25" s="167"/>
      <c r="X25" s="167"/>
      <c r="Y25" s="167" t="s">
        <v>89</v>
      </c>
      <c r="Z25" s="167"/>
      <c r="AA25" s="167"/>
      <c r="AB25" s="167"/>
      <c r="AC25" s="167"/>
      <c r="AD25" s="172"/>
      <c r="AE25" s="166"/>
      <c r="AF25" s="166"/>
      <c r="AG25" s="166"/>
      <c r="AH25" s="166"/>
      <c r="AI25" s="170"/>
      <c r="AJ25" s="171"/>
      <c r="AK25" s="160"/>
      <c r="AL25" s="123"/>
      <c r="AM25" s="123"/>
    </row>
    <row r="26" spans="1:39">
      <c r="AH26" s="123"/>
      <c r="AI26" s="158"/>
      <c r="AJ26" s="123"/>
      <c r="AK26" s="123"/>
      <c r="AL26" s="123"/>
      <c r="AM26" s="123"/>
    </row>
    <row r="27" spans="1:39" ht="30">
      <c r="AH27" s="123"/>
      <c r="AI27" s="158"/>
      <c r="AJ27" s="159"/>
      <c r="AK27" s="161"/>
      <c r="AL27" s="123"/>
      <c r="AM27" s="123"/>
    </row>
    <row r="28" spans="1:39" ht="30">
      <c r="AH28" s="123"/>
      <c r="AI28" s="158"/>
      <c r="AJ28" s="159"/>
      <c r="AK28" s="161"/>
      <c r="AL28" s="123"/>
      <c r="AM28" s="123"/>
    </row>
    <row r="29" spans="1:39" ht="30">
      <c r="AH29" s="123"/>
      <c r="AI29" s="158"/>
      <c r="AJ29" s="159"/>
      <c r="AK29" s="161"/>
      <c r="AL29" s="123"/>
      <c r="AM29" s="123"/>
    </row>
  </sheetData>
  <mergeCells count="37">
    <mergeCell ref="A15:A24"/>
    <mergeCell ref="G15:G24"/>
    <mergeCell ref="M15:M24"/>
    <mergeCell ref="S15:S24"/>
    <mergeCell ref="Y15:Y24"/>
    <mergeCell ref="AE15:AE24"/>
    <mergeCell ref="AF2:AF4"/>
    <mergeCell ref="AG2:AG4"/>
    <mergeCell ref="AH2:AJ2"/>
    <mergeCell ref="A5:A14"/>
    <mergeCell ref="G5:G14"/>
    <mergeCell ref="M5:M14"/>
    <mergeCell ref="S5:S14"/>
    <mergeCell ref="Y5:Y14"/>
    <mergeCell ref="AE5:AE14"/>
    <mergeCell ref="V2:X2"/>
    <mergeCell ref="Y2:Y4"/>
    <mergeCell ref="Z2:Z4"/>
    <mergeCell ref="AA2:AA4"/>
    <mergeCell ref="AB2:AD2"/>
    <mergeCell ref="AE2:AE4"/>
    <mergeCell ref="U2:U4"/>
    <mergeCell ref="A1:AD1"/>
    <mergeCell ref="A2:A4"/>
    <mergeCell ref="B2:B4"/>
    <mergeCell ref="C2:C4"/>
    <mergeCell ref="D2:F2"/>
    <mergeCell ref="G2:G4"/>
    <mergeCell ref="H2:H4"/>
    <mergeCell ref="I2:I4"/>
    <mergeCell ref="J2:L2"/>
    <mergeCell ref="M2:M4"/>
    <mergeCell ref="N2:N4"/>
    <mergeCell ref="O2:O4"/>
    <mergeCell ref="P2:R2"/>
    <mergeCell ref="S2:S4"/>
    <mergeCell ref="T2:T4"/>
  </mergeCells>
  <phoneticPr fontId="3" type="noConversion"/>
  <printOptions horizontalCentered="1" verticalCentered="1"/>
  <pageMargins left="0" right="0" top="0" bottom="0" header="0.51181102362204722" footer="0.51181102362204722"/>
  <pageSetup paperSize="9" scale="5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"/>
  <sheetViews>
    <sheetView view="pageBreakPreview" zoomScale="55" zoomScaleNormal="50" zoomScaleSheetLayoutView="55" workbookViewId="0">
      <selection activeCell="AB12" sqref="AB12"/>
    </sheetView>
  </sheetViews>
  <sheetFormatPr defaultRowHeight="16.5"/>
  <cols>
    <col min="1" max="1" width="4.875" style="104" customWidth="1"/>
    <col min="2" max="2" width="4.875" style="104" hidden="1" customWidth="1"/>
    <col min="3" max="3" width="4.875" style="104" customWidth="1"/>
    <col min="4" max="4" width="20.625" style="104" customWidth="1"/>
    <col min="5" max="5" width="7" style="104" hidden="1" customWidth="1"/>
    <col min="6" max="6" width="13.625" style="104" customWidth="1"/>
    <col min="7" max="7" width="4.875" style="104" customWidth="1"/>
    <col min="8" max="8" width="4.875" style="104" hidden="1" customWidth="1"/>
    <col min="9" max="9" width="4.875" style="104" customWidth="1"/>
    <col min="10" max="10" width="20.625" style="104" customWidth="1"/>
    <col min="11" max="11" width="7" style="104" hidden="1" customWidth="1"/>
    <col min="12" max="12" width="13.625" style="104" customWidth="1"/>
    <col min="13" max="13" width="4.875" style="104" customWidth="1"/>
    <col min="14" max="14" width="4.875" style="104" hidden="1" customWidth="1"/>
    <col min="15" max="15" width="4.875" style="104" customWidth="1"/>
    <col min="16" max="16" width="26" style="104" customWidth="1"/>
    <col min="17" max="17" width="7" style="104" hidden="1" customWidth="1"/>
    <col min="18" max="18" width="13.625" style="104" customWidth="1"/>
    <col min="19" max="19" width="4.875" style="104" customWidth="1"/>
    <col min="20" max="20" width="4.875" style="104" hidden="1" customWidth="1"/>
    <col min="21" max="21" width="4.875" style="104" customWidth="1"/>
    <col min="22" max="22" width="20.625" style="104" customWidth="1"/>
    <col min="23" max="23" width="7" style="104" hidden="1" customWidth="1"/>
    <col min="24" max="24" width="13.625" style="104" customWidth="1"/>
    <col min="25" max="25" width="4.875" style="104" customWidth="1"/>
    <col min="26" max="26" width="4.875" style="104" hidden="1" customWidth="1"/>
    <col min="27" max="27" width="4.875" style="104" customWidth="1"/>
    <col min="28" max="28" width="22.875" style="104" customWidth="1"/>
    <col min="29" max="29" width="7" style="104" hidden="1" customWidth="1"/>
    <col min="30" max="30" width="13.625" style="104" customWidth="1"/>
    <col min="31" max="31" width="5.75" style="104" customWidth="1"/>
    <col min="32" max="32" width="5.75" style="104" hidden="1" customWidth="1"/>
    <col min="33" max="33" width="5.75" style="104" customWidth="1"/>
    <col min="34" max="34" width="22.75" style="104" customWidth="1"/>
    <col min="35" max="35" width="7.5" style="104" hidden="1" customWidth="1"/>
    <col min="36" max="36" width="13.625" style="104" customWidth="1"/>
    <col min="37" max="273" width="9" style="104"/>
    <col min="274" max="274" width="4.875" style="104" customWidth="1"/>
    <col min="275" max="275" width="20.625" style="104" customWidth="1"/>
    <col min="276" max="276" width="18.625" style="104" customWidth="1"/>
    <col min="277" max="277" width="4.875" style="104" customWidth="1"/>
    <col min="278" max="278" width="20.625" style="104" customWidth="1"/>
    <col min="279" max="279" width="18.625" style="104" customWidth="1"/>
    <col min="280" max="280" width="4.875" style="104" customWidth="1"/>
    <col min="281" max="281" width="26" style="104" customWidth="1"/>
    <col min="282" max="282" width="18.625" style="104" customWidth="1"/>
    <col min="283" max="283" width="4.875" style="104" customWidth="1"/>
    <col min="284" max="284" width="20.625" style="104" customWidth="1"/>
    <col min="285" max="285" width="18.625" style="104" customWidth="1"/>
    <col min="286" max="286" width="4.875" style="104" customWidth="1"/>
    <col min="287" max="287" width="22.875" style="104" customWidth="1"/>
    <col min="288" max="288" width="18.625" style="104" customWidth="1"/>
    <col min="289" max="290" width="9" style="104"/>
    <col min="291" max="291" width="32.5" style="104" customWidth="1"/>
    <col min="292" max="529" width="9" style="104"/>
    <col min="530" max="530" width="4.875" style="104" customWidth="1"/>
    <col min="531" max="531" width="20.625" style="104" customWidth="1"/>
    <col min="532" max="532" width="18.625" style="104" customWidth="1"/>
    <col min="533" max="533" width="4.875" style="104" customWidth="1"/>
    <col min="534" max="534" width="20.625" style="104" customWidth="1"/>
    <col min="535" max="535" width="18.625" style="104" customWidth="1"/>
    <col min="536" max="536" width="4.875" style="104" customWidth="1"/>
    <col min="537" max="537" width="26" style="104" customWidth="1"/>
    <col min="538" max="538" width="18.625" style="104" customWidth="1"/>
    <col min="539" max="539" width="4.875" style="104" customWidth="1"/>
    <col min="540" max="540" width="20.625" style="104" customWidth="1"/>
    <col min="541" max="541" width="18.625" style="104" customWidth="1"/>
    <col min="542" max="542" width="4.875" style="104" customWidth="1"/>
    <col min="543" max="543" width="22.875" style="104" customWidth="1"/>
    <col min="544" max="544" width="18.625" style="104" customWidth="1"/>
    <col min="545" max="546" width="9" style="104"/>
    <col min="547" max="547" width="32.5" style="104" customWidth="1"/>
    <col min="548" max="785" width="9" style="104"/>
    <col min="786" max="786" width="4.875" style="104" customWidth="1"/>
    <col min="787" max="787" width="20.625" style="104" customWidth="1"/>
    <col min="788" max="788" width="18.625" style="104" customWidth="1"/>
    <col min="789" max="789" width="4.875" style="104" customWidth="1"/>
    <col min="790" max="790" width="20.625" style="104" customWidth="1"/>
    <col min="791" max="791" width="18.625" style="104" customWidth="1"/>
    <col min="792" max="792" width="4.875" style="104" customWidth="1"/>
    <col min="793" max="793" width="26" style="104" customWidth="1"/>
    <col min="794" max="794" width="18.625" style="104" customWidth="1"/>
    <col min="795" max="795" width="4.875" style="104" customWidth="1"/>
    <col min="796" max="796" width="20.625" style="104" customWidth="1"/>
    <col min="797" max="797" width="18.625" style="104" customWidth="1"/>
    <col min="798" max="798" width="4.875" style="104" customWidth="1"/>
    <col min="799" max="799" width="22.875" style="104" customWidth="1"/>
    <col min="800" max="800" width="18.625" style="104" customWidth="1"/>
    <col min="801" max="802" width="9" style="104"/>
    <col min="803" max="803" width="32.5" style="104" customWidth="1"/>
    <col min="804" max="1041" width="9" style="104"/>
    <col min="1042" max="1042" width="4.875" style="104" customWidth="1"/>
    <col min="1043" max="1043" width="20.625" style="104" customWidth="1"/>
    <col min="1044" max="1044" width="18.625" style="104" customWidth="1"/>
    <col min="1045" max="1045" width="4.875" style="104" customWidth="1"/>
    <col min="1046" max="1046" width="20.625" style="104" customWidth="1"/>
    <col min="1047" max="1047" width="18.625" style="104" customWidth="1"/>
    <col min="1048" max="1048" width="4.875" style="104" customWidth="1"/>
    <col min="1049" max="1049" width="26" style="104" customWidth="1"/>
    <col min="1050" max="1050" width="18.625" style="104" customWidth="1"/>
    <col min="1051" max="1051" width="4.875" style="104" customWidth="1"/>
    <col min="1052" max="1052" width="20.625" style="104" customWidth="1"/>
    <col min="1053" max="1053" width="18.625" style="104" customWidth="1"/>
    <col min="1054" max="1054" width="4.875" style="104" customWidth="1"/>
    <col min="1055" max="1055" width="22.875" style="104" customWidth="1"/>
    <col min="1056" max="1056" width="18.625" style="104" customWidth="1"/>
    <col min="1057" max="1058" width="9" style="104"/>
    <col min="1059" max="1059" width="32.5" style="104" customWidth="1"/>
    <col min="1060" max="1297" width="9" style="104"/>
    <col min="1298" max="1298" width="4.875" style="104" customWidth="1"/>
    <col min="1299" max="1299" width="20.625" style="104" customWidth="1"/>
    <col min="1300" max="1300" width="18.625" style="104" customWidth="1"/>
    <col min="1301" max="1301" width="4.875" style="104" customWidth="1"/>
    <col min="1302" max="1302" width="20.625" style="104" customWidth="1"/>
    <col min="1303" max="1303" width="18.625" style="104" customWidth="1"/>
    <col min="1304" max="1304" width="4.875" style="104" customWidth="1"/>
    <col min="1305" max="1305" width="26" style="104" customWidth="1"/>
    <col min="1306" max="1306" width="18.625" style="104" customWidth="1"/>
    <col min="1307" max="1307" width="4.875" style="104" customWidth="1"/>
    <col min="1308" max="1308" width="20.625" style="104" customWidth="1"/>
    <col min="1309" max="1309" width="18.625" style="104" customWidth="1"/>
    <col min="1310" max="1310" width="4.875" style="104" customWidth="1"/>
    <col min="1311" max="1311" width="22.875" style="104" customWidth="1"/>
    <col min="1312" max="1312" width="18.625" style="104" customWidth="1"/>
    <col min="1313" max="1314" width="9" style="104"/>
    <col min="1315" max="1315" width="32.5" style="104" customWidth="1"/>
    <col min="1316" max="1553" width="9" style="104"/>
    <col min="1554" max="1554" width="4.875" style="104" customWidth="1"/>
    <col min="1555" max="1555" width="20.625" style="104" customWidth="1"/>
    <col min="1556" max="1556" width="18.625" style="104" customWidth="1"/>
    <col min="1557" max="1557" width="4.875" style="104" customWidth="1"/>
    <col min="1558" max="1558" width="20.625" style="104" customWidth="1"/>
    <col min="1559" max="1559" width="18.625" style="104" customWidth="1"/>
    <col min="1560" max="1560" width="4.875" style="104" customWidth="1"/>
    <col min="1561" max="1561" width="26" style="104" customWidth="1"/>
    <col min="1562" max="1562" width="18.625" style="104" customWidth="1"/>
    <col min="1563" max="1563" width="4.875" style="104" customWidth="1"/>
    <col min="1564" max="1564" width="20.625" style="104" customWidth="1"/>
    <col min="1565" max="1565" width="18.625" style="104" customWidth="1"/>
    <col min="1566" max="1566" width="4.875" style="104" customWidth="1"/>
    <col min="1567" max="1567" width="22.875" style="104" customWidth="1"/>
    <col min="1568" max="1568" width="18.625" style="104" customWidth="1"/>
    <col min="1569" max="1570" width="9" style="104"/>
    <col min="1571" max="1571" width="32.5" style="104" customWidth="1"/>
    <col min="1572" max="1809" width="9" style="104"/>
    <col min="1810" max="1810" width="4.875" style="104" customWidth="1"/>
    <col min="1811" max="1811" width="20.625" style="104" customWidth="1"/>
    <col min="1812" max="1812" width="18.625" style="104" customWidth="1"/>
    <col min="1813" max="1813" width="4.875" style="104" customWidth="1"/>
    <col min="1814" max="1814" width="20.625" style="104" customWidth="1"/>
    <col min="1815" max="1815" width="18.625" style="104" customWidth="1"/>
    <col min="1816" max="1816" width="4.875" style="104" customWidth="1"/>
    <col min="1817" max="1817" width="26" style="104" customWidth="1"/>
    <col min="1818" max="1818" width="18.625" style="104" customWidth="1"/>
    <col min="1819" max="1819" width="4.875" style="104" customWidth="1"/>
    <col min="1820" max="1820" width="20.625" style="104" customWidth="1"/>
    <col min="1821" max="1821" width="18.625" style="104" customWidth="1"/>
    <col min="1822" max="1822" width="4.875" style="104" customWidth="1"/>
    <col min="1823" max="1823" width="22.875" style="104" customWidth="1"/>
    <col min="1824" max="1824" width="18.625" style="104" customWidth="1"/>
    <col min="1825" max="1826" width="9" style="104"/>
    <col min="1827" max="1827" width="32.5" style="104" customWidth="1"/>
    <col min="1828" max="2065" width="9" style="104"/>
    <col min="2066" max="2066" width="4.875" style="104" customWidth="1"/>
    <col min="2067" max="2067" width="20.625" style="104" customWidth="1"/>
    <col min="2068" max="2068" width="18.625" style="104" customWidth="1"/>
    <col min="2069" max="2069" width="4.875" style="104" customWidth="1"/>
    <col min="2070" max="2070" width="20.625" style="104" customWidth="1"/>
    <col min="2071" max="2071" width="18.625" style="104" customWidth="1"/>
    <col min="2072" max="2072" width="4.875" style="104" customWidth="1"/>
    <col min="2073" max="2073" width="26" style="104" customWidth="1"/>
    <col min="2074" max="2074" width="18.625" style="104" customWidth="1"/>
    <col min="2075" max="2075" width="4.875" style="104" customWidth="1"/>
    <col min="2076" max="2076" width="20.625" style="104" customWidth="1"/>
    <col min="2077" max="2077" width="18.625" style="104" customWidth="1"/>
    <col min="2078" max="2078" width="4.875" style="104" customWidth="1"/>
    <col min="2079" max="2079" width="22.875" style="104" customWidth="1"/>
    <col min="2080" max="2080" width="18.625" style="104" customWidth="1"/>
    <col min="2081" max="2082" width="9" style="104"/>
    <col min="2083" max="2083" width="32.5" style="104" customWidth="1"/>
    <col min="2084" max="2321" width="9" style="104"/>
    <col min="2322" max="2322" width="4.875" style="104" customWidth="1"/>
    <col min="2323" max="2323" width="20.625" style="104" customWidth="1"/>
    <col min="2324" max="2324" width="18.625" style="104" customWidth="1"/>
    <col min="2325" max="2325" width="4.875" style="104" customWidth="1"/>
    <col min="2326" max="2326" width="20.625" style="104" customWidth="1"/>
    <col min="2327" max="2327" width="18.625" style="104" customWidth="1"/>
    <col min="2328" max="2328" width="4.875" style="104" customWidth="1"/>
    <col min="2329" max="2329" width="26" style="104" customWidth="1"/>
    <col min="2330" max="2330" width="18.625" style="104" customWidth="1"/>
    <col min="2331" max="2331" width="4.875" style="104" customWidth="1"/>
    <col min="2332" max="2332" width="20.625" style="104" customWidth="1"/>
    <col min="2333" max="2333" width="18.625" style="104" customWidth="1"/>
    <col min="2334" max="2334" width="4.875" style="104" customWidth="1"/>
    <col min="2335" max="2335" width="22.875" style="104" customWidth="1"/>
    <col min="2336" max="2336" width="18.625" style="104" customWidth="1"/>
    <col min="2337" max="2338" width="9" style="104"/>
    <col min="2339" max="2339" width="32.5" style="104" customWidth="1"/>
    <col min="2340" max="2577" width="9" style="104"/>
    <col min="2578" max="2578" width="4.875" style="104" customWidth="1"/>
    <col min="2579" max="2579" width="20.625" style="104" customWidth="1"/>
    <col min="2580" max="2580" width="18.625" style="104" customWidth="1"/>
    <col min="2581" max="2581" width="4.875" style="104" customWidth="1"/>
    <col min="2582" max="2582" width="20.625" style="104" customWidth="1"/>
    <col min="2583" max="2583" width="18.625" style="104" customWidth="1"/>
    <col min="2584" max="2584" width="4.875" style="104" customWidth="1"/>
    <col min="2585" max="2585" width="26" style="104" customWidth="1"/>
    <col min="2586" max="2586" width="18.625" style="104" customWidth="1"/>
    <col min="2587" max="2587" width="4.875" style="104" customWidth="1"/>
    <col min="2588" max="2588" width="20.625" style="104" customWidth="1"/>
    <col min="2589" max="2589" width="18.625" style="104" customWidth="1"/>
    <col min="2590" max="2590" width="4.875" style="104" customWidth="1"/>
    <col min="2591" max="2591" width="22.875" style="104" customWidth="1"/>
    <col min="2592" max="2592" width="18.625" style="104" customWidth="1"/>
    <col min="2593" max="2594" width="9" style="104"/>
    <col min="2595" max="2595" width="32.5" style="104" customWidth="1"/>
    <col min="2596" max="2833" width="9" style="104"/>
    <col min="2834" max="2834" width="4.875" style="104" customWidth="1"/>
    <col min="2835" max="2835" width="20.625" style="104" customWidth="1"/>
    <col min="2836" max="2836" width="18.625" style="104" customWidth="1"/>
    <col min="2837" max="2837" width="4.875" style="104" customWidth="1"/>
    <col min="2838" max="2838" width="20.625" style="104" customWidth="1"/>
    <col min="2839" max="2839" width="18.625" style="104" customWidth="1"/>
    <col min="2840" max="2840" width="4.875" style="104" customWidth="1"/>
    <col min="2841" max="2841" width="26" style="104" customWidth="1"/>
    <col min="2842" max="2842" width="18.625" style="104" customWidth="1"/>
    <col min="2843" max="2843" width="4.875" style="104" customWidth="1"/>
    <col min="2844" max="2844" width="20.625" style="104" customWidth="1"/>
    <col min="2845" max="2845" width="18.625" style="104" customWidth="1"/>
    <col min="2846" max="2846" width="4.875" style="104" customWidth="1"/>
    <col min="2847" max="2847" width="22.875" style="104" customWidth="1"/>
    <col min="2848" max="2848" width="18.625" style="104" customWidth="1"/>
    <col min="2849" max="2850" width="9" style="104"/>
    <col min="2851" max="2851" width="32.5" style="104" customWidth="1"/>
    <col min="2852" max="3089" width="9" style="104"/>
    <col min="3090" max="3090" width="4.875" style="104" customWidth="1"/>
    <col min="3091" max="3091" width="20.625" style="104" customWidth="1"/>
    <col min="3092" max="3092" width="18.625" style="104" customWidth="1"/>
    <col min="3093" max="3093" width="4.875" style="104" customWidth="1"/>
    <col min="3094" max="3094" width="20.625" style="104" customWidth="1"/>
    <col min="3095" max="3095" width="18.625" style="104" customWidth="1"/>
    <col min="3096" max="3096" width="4.875" style="104" customWidth="1"/>
    <col min="3097" max="3097" width="26" style="104" customWidth="1"/>
    <col min="3098" max="3098" width="18.625" style="104" customWidth="1"/>
    <col min="3099" max="3099" width="4.875" style="104" customWidth="1"/>
    <col min="3100" max="3100" width="20.625" style="104" customWidth="1"/>
    <col min="3101" max="3101" width="18.625" style="104" customWidth="1"/>
    <col min="3102" max="3102" width="4.875" style="104" customWidth="1"/>
    <col min="3103" max="3103" width="22.875" style="104" customWidth="1"/>
    <col min="3104" max="3104" width="18.625" style="104" customWidth="1"/>
    <col min="3105" max="3106" width="9" style="104"/>
    <col min="3107" max="3107" width="32.5" style="104" customWidth="1"/>
    <col min="3108" max="3345" width="9" style="104"/>
    <col min="3346" max="3346" width="4.875" style="104" customWidth="1"/>
    <col min="3347" max="3347" width="20.625" style="104" customWidth="1"/>
    <col min="3348" max="3348" width="18.625" style="104" customWidth="1"/>
    <col min="3349" max="3349" width="4.875" style="104" customWidth="1"/>
    <col min="3350" max="3350" width="20.625" style="104" customWidth="1"/>
    <col min="3351" max="3351" width="18.625" style="104" customWidth="1"/>
    <col min="3352" max="3352" width="4.875" style="104" customWidth="1"/>
    <col min="3353" max="3353" width="26" style="104" customWidth="1"/>
    <col min="3354" max="3354" width="18.625" style="104" customWidth="1"/>
    <col min="3355" max="3355" width="4.875" style="104" customWidth="1"/>
    <col min="3356" max="3356" width="20.625" style="104" customWidth="1"/>
    <col min="3357" max="3357" width="18.625" style="104" customWidth="1"/>
    <col min="3358" max="3358" width="4.875" style="104" customWidth="1"/>
    <col min="3359" max="3359" width="22.875" style="104" customWidth="1"/>
    <col min="3360" max="3360" width="18.625" style="104" customWidth="1"/>
    <col min="3361" max="3362" width="9" style="104"/>
    <col min="3363" max="3363" width="32.5" style="104" customWidth="1"/>
    <col min="3364" max="3601" width="9" style="104"/>
    <col min="3602" max="3602" width="4.875" style="104" customWidth="1"/>
    <col min="3603" max="3603" width="20.625" style="104" customWidth="1"/>
    <col min="3604" max="3604" width="18.625" style="104" customWidth="1"/>
    <col min="3605" max="3605" width="4.875" style="104" customWidth="1"/>
    <col min="3606" max="3606" width="20.625" style="104" customWidth="1"/>
    <col min="3607" max="3607" width="18.625" style="104" customWidth="1"/>
    <col min="3608" max="3608" width="4.875" style="104" customWidth="1"/>
    <col min="3609" max="3609" width="26" style="104" customWidth="1"/>
    <col min="3610" max="3610" width="18.625" style="104" customWidth="1"/>
    <col min="3611" max="3611" width="4.875" style="104" customWidth="1"/>
    <col min="3612" max="3612" width="20.625" style="104" customWidth="1"/>
    <col min="3613" max="3613" width="18.625" style="104" customWidth="1"/>
    <col min="3614" max="3614" width="4.875" style="104" customWidth="1"/>
    <col min="3615" max="3615" width="22.875" style="104" customWidth="1"/>
    <col min="3616" max="3616" width="18.625" style="104" customWidth="1"/>
    <col min="3617" max="3618" width="9" style="104"/>
    <col min="3619" max="3619" width="32.5" style="104" customWidth="1"/>
    <col min="3620" max="3857" width="9" style="104"/>
    <col min="3858" max="3858" width="4.875" style="104" customWidth="1"/>
    <col min="3859" max="3859" width="20.625" style="104" customWidth="1"/>
    <col min="3860" max="3860" width="18.625" style="104" customWidth="1"/>
    <col min="3861" max="3861" width="4.875" style="104" customWidth="1"/>
    <col min="3862" max="3862" width="20.625" style="104" customWidth="1"/>
    <col min="3863" max="3863" width="18.625" style="104" customWidth="1"/>
    <col min="3864" max="3864" width="4.875" style="104" customWidth="1"/>
    <col min="3865" max="3865" width="26" style="104" customWidth="1"/>
    <col min="3866" max="3866" width="18.625" style="104" customWidth="1"/>
    <col min="3867" max="3867" width="4.875" style="104" customWidth="1"/>
    <col min="3868" max="3868" width="20.625" style="104" customWidth="1"/>
    <col min="3869" max="3869" width="18.625" style="104" customWidth="1"/>
    <col min="3870" max="3870" width="4.875" style="104" customWidth="1"/>
    <col min="3871" max="3871" width="22.875" style="104" customWidth="1"/>
    <col min="3872" max="3872" width="18.625" style="104" customWidth="1"/>
    <col min="3873" max="3874" width="9" style="104"/>
    <col min="3875" max="3875" width="32.5" style="104" customWidth="1"/>
    <col min="3876" max="4113" width="9" style="104"/>
    <col min="4114" max="4114" width="4.875" style="104" customWidth="1"/>
    <col min="4115" max="4115" width="20.625" style="104" customWidth="1"/>
    <col min="4116" max="4116" width="18.625" style="104" customWidth="1"/>
    <col min="4117" max="4117" width="4.875" style="104" customWidth="1"/>
    <col min="4118" max="4118" width="20.625" style="104" customWidth="1"/>
    <col min="4119" max="4119" width="18.625" style="104" customWidth="1"/>
    <col min="4120" max="4120" width="4.875" style="104" customWidth="1"/>
    <col min="4121" max="4121" width="26" style="104" customWidth="1"/>
    <col min="4122" max="4122" width="18.625" style="104" customWidth="1"/>
    <col min="4123" max="4123" width="4.875" style="104" customWidth="1"/>
    <col min="4124" max="4124" width="20.625" style="104" customWidth="1"/>
    <col min="4125" max="4125" width="18.625" style="104" customWidth="1"/>
    <col min="4126" max="4126" width="4.875" style="104" customWidth="1"/>
    <col min="4127" max="4127" width="22.875" style="104" customWidth="1"/>
    <col min="4128" max="4128" width="18.625" style="104" customWidth="1"/>
    <col min="4129" max="4130" width="9" style="104"/>
    <col min="4131" max="4131" width="32.5" style="104" customWidth="1"/>
    <col min="4132" max="4369" width="9" style="104"/>
    <col min="4370" max="4370" width="4.875" style="104" customWidth="1"/>
    <col min="4371" max="4371" width="20.625" style="104" customWidth="1"/>
    <col min="4372" max="4372" width="18.625" style="104" customWidth="1"/>
    <col min="4373" max="4373" width="4.875" style="104" customWidth="1"/>
    <col min="4374" max="4374" width="20.625" style="104" customWidth="1"/>
    <col min="4375" max="4375" width="18.625" style="104" customWidth="1"/>
    <col min="4376" max="4376" width="4.875" style="104" customWidth="1"/>
    <col min="4377" max="4377" width="26" style="104" customWidth="1"/>
    <col min="4378" max="4378" width="18.625" style="104" customWidth="1"/>
    <col min="4379" max="4379" width="4.875" style="104" customWidth="1"/>
    <col min="4380" max="4380" width="20.625" style="104" customWidth="1"/>
    <col min="4381" max="4381" width="18.625" style="104" customWidth="1"/>
    <col min="4382" max="4382" width="4.875" style="104" customWidth="1"/>
    <col min="4383" max="4383" width="22.875" style="104" customWidth="1"/>
    <col min="4384" max="4384" width="18.625" style="104" customWidth="1"/>
    <col min="4385" max="4386" width="9" style="104"/>
    <col min="4387" max="4387" width="32.5" style="104" customWidth="1"/>
    <col min="4388" max="4625" width="9" style="104"/>
    <col min="4626" max="4626" width="4.875" style="104" customWidth="1"/>
    <col min="4627" max="4627" width="20.625" style="104" customWidth="1"/>
    <col min="4628" max="4628" width="18.625" style="104" customWidth="1"/>
    <col min="4629" max="4629" width="4.875" style="104" customWidth="1"/>
    <col min="4630" max="4630" width="20.625" style="104" customWidth="1"/>
    <col min="4631" max="4631" width="18.625" style="104" customWidth="1"/>
    <col min="4632" max="4632" width="4.875" style="104" customWidth="1"/>
    <col min="4633" max="4633" width="26" style="104" customWidth="1"/>
    <col min="4634" max="4634" width="18.625" style="104" customWidth="1"/>
    <col min="4635" max="4635" width="4.875" style="104" customWidth="1"/>
    <col min="4636" max="4636" width="20.625" style="104" customWidth="1"/>
    <col min="4637" max="4637" width="18.625" style="104" customWidth="1"/>
    <col min="4638" max="4638" width="4.875" style="104" customWidth="1"/>
    <col min="4639" max="4639" width="22.875" style="104" customWidth="1"/>
    <col min="4640" max="4640" width="18.625" style="104" customWidth="1"/>
    <col min="4641" max="4642" width="9" style="104"/>
    <col min="4643" max="4643" width="32.5" style="104" customWidth="1"/>
    <col min="4644" max="4881" width="9" style="104"/>
    <col min="4882" max="4882" width="4.875" style="104" customWidth="1"/>
    <col min="4883" max="4883" width="20.625" style="104" customWidth="1"/>
    <col min="4884" max="4884" width="18.625" style="104" customWidth="1"/>
    <col min="4885" max="4885" width="4.875" style="104" customWidth="1"/>
    <col min="4886" max="4886" width="20.625" style="104" customWidth="1"/>
    <col min="4887" max="4887" width="18.625" style="104" customWidth="1"/>
    <col min="4888" max="4888" width="4.875" style="104" customWidth="1"/>
    <col min="4889" max="4889" width="26" style="104" customWidth="1"/>
    <col min="4890" max="4890" width="18.625" style="104" customWidth="1"/>
    <col min="4891" max="4891" width="4.875" style="104" customWidth="1"/>
    <col min="4892" max="4892" width="20.625" style="104" customWidth="1"/>
    <col min="4893" max="4893" width="18.625" style="104" customWidth="1"/>
    <col min="4894" max="4894" width="4.875" style="104" customWidth="1"/>
    <col min="4895" max="4895" width="22.875" style="104" customWidth="1"/>
    <col min="4896" max="4896" width="18.625" style="104" customWidth="1"/>
    <col min="4897" max="4898" width="9" style="104"/>
    <col min="4899" max="4899" width="32.5" style="104" customWidth="1"/>
    <col min="4900" max="5137" width="9" style="104"/>
    <col min="5138" max="5138" width="4.875" style="104" customWidth="1"/>
    <col min="5139" max="5139" width="20.625" style="104" customWidth="1"/>
    <col min="5140" max="5140" width="18.625" style="104" customWidth="1"/>
    <col min="5141" max="5141" width="4.875" style="104" customWidth="1"/>
    <col min="5142" max="5142" width="20.625" style="104" customWidth="1"/>
    <col min="5143" max="5143" width="18.625" style="104" customWidth="1"/>
    <col min="5144" max="5144" width="4.875" style="104" customWidth="1"/>
    <col min="5145" max="5145" width="26" style="104" customWidth="1"/>
    <col min="5146" max="5146" width="18.625" style="104" customWidth="1"/>
    <col min="5147" max="5147" width="4.875" style="104" customWidth="1"/>
    <col min="5148" max="5148" width="20.625" style="104" customWidth="1"/>
    <col min="5149" max="5149" width="18.625" style="104" customWidth="1"/>
    <col min="5150" max="5150" width="4.875" style="104" customWidth="1"/>
    <col min="5151" max="5151" width="22.875" style="104" customWidth="1"/>
    <col min="5152" max="5152" width="18.625" style="104" customWidth="1"/>
    <col min="5153" max="5154" width="9" style="104"/>
    <col min="5155" max="5155" width="32.5" style="104" customWidth="1"/>
    <col min="5156" max="5393" width="9" style="104"/>
    <col min="5394" max="5394" width="4.875" style="104" customWidth="1"/>
    <col min="5395" max="5395" width="20.625" style="104" customWidth="1"/>
    <col min="5396" max="5396" width="18.625" style="104" customWidth="1"/>
    <col min="5397" max="5397" width="4.875" style="104" customWidth="1"/>
    <col min="5398" max="5398" width="20.625" style="104" customWidth="1"/>
    <col min="5399" max="5399" width="18.625" style="104" customWidth="1"/>
    <col min="5400" max="5400" width="4.875" style="104" customWidth="1"/>
    <col min="5401" max="5401" width="26" style="104" customWidth="1"/>
    <col min="5402" max="5402" width="18.625" style="104" customWidth="1"/>
    <col min="5403" max="5403" width="4.875" style="104" customWidth="1"/>
    <col min="5404" max="5404" width="20.625" style="104" customWidth="1"/>
    <col min="5405" max="5405" width="18.625" style="104" customWidth="1"/>
    <col min="5406" max="5406" width="4.875" style="104" customWidth="1"/>
    <col min="5407" max="5407" width="22.875" style="104" customWidth="1"/>
    <col min="5408" max="5408" width="18.625" style="104" customWidth="1"/>
    <col min="5409" max="5410" width="9" style="104"/>
    <col min="5411" max="5411" width="32.5" style="104" customWidth="1"/>
    <col min="5412" max="5649" width="9" style="104"/>
    <col min="5650" max="5650" width="4.875" style="104" customWidth="1"/>
    <col min="5651" max="5651" width="20.625" style="104" customWidth="1"/>
    <col min="5652" max="5652" width="18.625" style="104" customWidth="1"/>
    <col min="5653" max="5653" width="4.875" style="104" customWidth="1"/>
    <col min="5654" max="5654" width="20.625" style="104" customWidth="1"/>
    <col min="5655" max="5655" width="18.625" style="104" customWidth="1"/>
    <col min="5656" max="5656" width="4.875" style="104" customWidth="1"/>
    <col min="5657" max="5657" width="26" style="104" customWidth="1"/>
    <col min="5658" max="5658" width="18.625" style="104" customWidth="1"/>
    <col min="5659" max="5659" width="4.875" style="104" customWidth="1"/>
    <col min="5660" max="5660" width="20.625" style="104" customWidth="1"/>
    <col min="5661" max="5661" width="18.625" style="104" customWidth="1"/>
    <col min="5662" max="5662" width="4.875" style="104" customWidth="1"/>
    <col min="5663" max="5663" width="22.875" style="104" customWidth="1"/>
    <col min="5664" max="5664" width="18.625" style="104" customWidth="1"/>
    <col min="5665" max="5666" width="9" style="104"/>
    <col min="5667" max="5667" width="32.5" style="104" customWidth="1"/>
    <col min="5668" max="5905" width="9" style="104"/>
    <col min="5906" max="5906" width="4.875" style="104" customWidth="1"/>
    <col min="5907" max="5907" width="20.625" style="104" customWidth="1"/>
    <col min="5908" max="5908" width="18.625" style="104" customWidth="1"/>
    <col min="5909" max="5909" width="4.875" style="104" customWidth="1"/>
    <col min="5910" max="5910" width="20.625" style="104" customWidth="1"/>
    <col min="5911" max="5911" width="18.625" style="104" customWidth="1"/>
    <col min="5912" max="5912" width="4.875" style="104" customWidth="1"/>
    <col min="5913" max="5913" width="26" style="104" customWidth="1"/>
    <col min="5914" max="5914" width="18.625" style="104" customWidth="1"/>
    <col min="5915" max="5915" width="4.875" style="104" customWidth="1"/>
    <col min="5916" max="5916" width="20.625" style="104" customWidth="1"/>
    <col min="5917" max="5917" width="18.625" style="104" customWidth="1"/>
    <col min="5918" max="5918" width="4.875" style="104" customWidth="1"/>
    <col min="5919" max="5919" width="22.875" style="104" customWidth="1"/>
    <col min="5920" max="5920" width="18.625" style="104" customWidth="1"/>
    <col min="5921" max="5922" width="9" style="104"/>
    <col min="5923" max="5923" width="32.5" style="104" customWidth="1"/>
    <col min="5924" max="6161" width="9" style="104"/>
    <col min="6162" max="6162" width="4.875" style="104" customWidth="1"/>
    <col min="6163" max="6163" width="20.625" style="104" customWidth="1"/>
    <col min="6164" max="6164" width="18.625" style="104" customWidth="1"/>
    <col min="6165" max="6165" width="4.875" style="104" customWidth="1"/>
    <col min="6166" max="6166" width="20.625" style="104" customWidth="1"/>
    <col min="6167" max="6167" width="18.625" style="104" customWidth="1"/>
    <col min="6168" max="6168" width="4.875" style="104" customWidth="1"/>
    <col min="6169" max="6169" width="26" style="104" customWidth="1"/>
    <col min="6170" max="6170" width="18.625" style="104" customWidth="1"/>
    <col min="6171" max="6171" width="4.875" style="104" customWidth="1"/>
    <col min="6172" max="6172" width="20.625" style="104" customWidth="1"/>
    <col min="6173" max="6173" width="18.625" style="104" customWidth="1"/>
    <col min="6174" max="6174" width="4.875" style="104" customWidth="1"/>
    <col min="6175" max="6175" width="22.875" style="104" customWidth="1"/>
    <col min="6176" max="6176" width="18.625" style="104" customWidth="1"/>
    <col min="6177" max="6178" width="9" style="104"/>
    <col min="6179" max="6179" width="32.5" style="104" customWidth="1"/>
    <col min="6180" max="6417" width="9" style="104"/>
    <col min="6418" max="6418" width="4.875" style="104" customWidth="1"/>
    <col min="6419" max="6419" width="20.625" style="104" customWidth="1"/>
    <col min="6420" max="6420" width="18.625" style="104" customWidth="1"/>
    <col min="6421" max="6421" width="4.875" style="104" customWidth="1"/>
    <col min="6422" max="6422" width="20.625" style="104" customWidth="1"/>
    <col min="6423" max="6423" width="18.625" style="104" customWidth="1"/>
    <col min="6424" max="6424" width="4.875" style="104" customWidth="1"/>
    <col min="6425" max="6425" width="26" style="104" customWidth="1"/>
    <col min="6426" max="6426" width="18.625" style="104" customWidth="1"/>
    <col min="6427" max="6427" width="4.875" style="104" customWidth="1"/>
    <col min="6428" max="6428" width="20.625" style="104" customWidth="1"/>
    <col min="6429" max="6429" width="18.625" style="104" customWidth="1"/>
    <col min="6430" max="6430" width="4.875" style="104" customWidth="1"/>
    <col min="6431" max="6431" width="22.875" style="104" customWidth="1"/>
    <col min="6432" max="6432" width="18.625" style="104" customWidth="1"/>
    <col min="6433" max="6434" width="9" style="104"/>
    <col min="6435" max="6435" width="32.5" style="104" customWidth="1"/>
    <col min="6436" max="6673" width="9" style="104"/>
    <col min="6674" max="6674" width="4.875" style="104" customWidth="1"/>
    <col min="6675" max="6675" width="20.625" style="104" customWidth="1"/>
    <col min="6676" max="6676" width="18.625" style="104" customWidth="1"/>
    <col min="6677" max="6677" width="4.875" style="104" customWidth="1"/>
    <col min="6678" max="6678" width="20.625" style="104" customWidth="1"/>
    <col min="6679" max="6679" width="18.625" style="104" customWidth="1"/>
    <col min="6680" max="6680" width="4.875" style="104" customWidth="1"/>
    <col min="6681" max="6681" width="26" style="104" customWidth="1"/>
    <col min="6682" max="6682" width="18.625" style="104" customWidth="1"/>
    <col min="6683" max="6683" width="4.875" style="104" customWidth="1"/>
    <col min="6684" max="6684" width="20.625" style="104" customWidth="1"/>
    <col min="6685" max="6685" width="18.625" style="104" customWidth="1"/>
    <col min="6686" max="6686" width="4.875" style="104" customWidth="1"/>
    <col min="6687" max="6687" width="22.875" style="104" customWidth="1"/>
    <col min="6688" max="6688" width="18.625" style="104" customWidth="1"/>
    <col min="6689" max="6690" width="9" style="104"/>
    <col min="6691" max="6691" width="32.5" style="104" customWidth="1"/>
    <col min="6692" max="6929" width="9" style="104"/>
    <col min="6930" max="6930" width="4.875" style="104" customWidth="1"/>
    <col min="6931" max="6931" width="20.625" style="104" customWidth="1"/>
    <col min="6932" max="6932" width="18.625" style="104" customWidth="1"/>
    <col min="6933" max="6933" width="4.875" style="104" customWidth="1"/>
    <col min="6934" max="6934" width="20.625" style="104" customWidth="1"/>
    <col min="6935" max="6935" width="18.625" style="104" customWidth="1"/>
    <col min="6936" max="6936" width="4.875" style="104" customWidth="1"/>
    <col min="6937" max="6937" width="26" style="104" customWidth="1"/>
    <col min="6938" max="6938" width="18.625" style="104" customWidth="1"/>
    <col min="6939" max="6939" width="4.875" style="104" customWidth="1"/>
    <col min="6940" max="6940" width="20.625" style="104" customWidth="1"/>
    <col min="6941" max="6941" width="18.625" style="104" customWidth="1"/>
    <col min="6942" max="6942" width="4.875" style="104" customWidth="1"/>
    <col min="6943" max="6943" width="22.875" style="104" customWidth="1"/>
    <col min="6944" max="6944" width="18.625" style="104" customWidth="1"/>
    <col min="6945" max="6946" width="9" style="104"/>
    <col min="6947" max="6947" width="32.5" style="104" customWidth="1"/>
    <col min="6948" max="7185" width="9" style="104"/>
    <col min="7186" max="7186" width="4.875" style="104" customWidth="1"/>
    <col min="7187" max="7187" width="20.625" style="104" customWidth="1"/>
    <col min="7188" max="7188" width="18.625" style="104" customWidth="1"/>
    <col min="7189" max="7189" width="4.875" style="104" customWidth="1"/>
    <col min="7190" max="7190" width="20.625" style="104" customWidth="1"/>
    <col min="7191" max="7191" width="18.625" style="104" customWidth="1"/>
    <col min="7192" max="7192" width="4.875" style="104" customWidth="1"/>
    <col min="7193" max="7193" width="26" style="104" customWidth="1"/>
    <col min="7194" max="7194" width="18.625" style="104" customWidth="1"/>
    <col min="7195" max="7195" width="4.875" style="104" customWidth="1"/>
    <col min="7196" max="7196" width="20.625" style="104" customWidth="1"/>
    <col min="7197" max="7197" width="18.625" style="104" customWidth="1"/>
    <col min="7198" max="7198" width="4.875" style="104" customWidth="1"/>
    <col min="7199" max="7199" width="22.875" style="104" customWidth="1"/>
    <col min="7200" max="7200" width="18.625" style="104" customWidth="1"/>
    <col min="7201" max="7202" width="9" style="104"/>
    <col min="7203" max="7203" width="32.5" style="104" customWidth="1"/>
    <col min="7204" max="7441" width="9" style="104"/>
    <col min="7442" max="7442" width="4.875" style="104" customWidth="1"/>
    <col min="7443" max="7443" width="20.625" style="104" customWidth="1"/>
    <col min="7444" max="7444" width="18.625" style="104" customWidth="1"/>
    <col min="7445" max="7445" width="4.875" style="104" customWidth="1"/>
    <col min="7446" max="7446" width="20.625" style="104" customWidth="1"/>
    <col min="7447" max="7447" width="18.625" style="104" customWidth="1"/>
    <col min="7448" max="7448" width="4.875" style="104" customWidth="1"/>
    <col min="7449" max="7449" width="26" style="104" customWidth="1"/>
    <col min="7450" max="7450" width="18.625" style="104" customWidth="1"/>
    <col min="7451" max="7451" width="4.875" style="104" customWidth="1"/>
    <col min="7452" max="7452" width="20.625" style="104" customWidth="1"/>
    <col min="7453" max="7453" width="18.625" style="104" customWidth="1"/>
    <col min="7454" max="7454" width="4.875" style="104" customWidth="1"/>
    <col min="7455" max="7455" width="22.875" style="104" customWidth="1"/>
    <col min="7456" max="7456" width="18.625" style="104" customWidth="1"/>
    <col min="7457" max="7458" width="9" style="104"/>
    <col min="7459" max="7459" width="32.5" style="104" customWidth="1"/>
    <col min="7460" max="7697" width="9" style="104"/>
    <col min="7698" max="7698" width="4.875" style="104" customWidth="1"/>
    <col min="7699" max="7699" width="20.625" style="104" customWidth="1"/>
    <col min="7700" max="7700" width="18.625" style="104" customWidth="1"/>
    <col min="7701" max="7701" width="4.875" style="104" customWidth="1"/>
    <col min="7702" max="7702" width="20.625" style="104" customWidth="1"/>
    <col min="7703" max="7703" width="18.625" style="104" customWidth="1"/>
    <col min="7704" max="7704" width="4.875" style="104" customWidth="1"/>
    <col min="7705" max="7705" width="26" style="104" customWidth="1"/>
    <col min="7706" max="7706" width="18.625" style="104" customWidth="1"/>
    <col min="7707" max="7707" width="4.875" style="104" customWidth="1"/>
    <col min="7708" max="7708" width="20.625" style="104" customWidth="1"/>
    <col min="7709" max="7709" width="18.625" style="104" customWidth="1"/>
    <col min="7710" max="7710" width="4.875" style="104" customWidth="1"/>
    <col min="7711" max="7711" width="22.875" style="104" customWidth="1"/>
    <col min="7712" max="7712" width="18.625" style="104" customWidth="1"/>
    <col min="7713" max="7714" width="9" style="104"/>
    <col min="7715" max="7715" width="32.5" style="104" customWidth="1"/>
    <col min="7716" max="7953" width="9" style="104"/>
    <col min="7954" max="7954" width="4.875" style="104" customWidth="1"/>
    <col min="7955" max="7955" width="20.625" style="104" customWidth="1"/>
    <col min="7956" max="7956" width="18.625" style="104" customWidth="1"/>
    <col min="7957" max="7957" width="4.875" style="104" customWidth="1"/>
    <col min="7958" max="7958" width="20.625" style="104" customWidth="1"/>
    <col min="7959" max="7959" width="18.625" style="104" customWidth="1"/>
    <col min="7960" max="7960" width="4.875" style="104" customWidth="1"/>
    <col min="7961" max="7961" width="26" style="104" customWidth="1"/>
    <col min="7962" max="7962" width="18.625" style="104" customWidth="1"/>
    <col min="7963" max="7963" width="4.875" style="104" customWidth="1"/>
    <col min="7964" max="7964" width="20.625" style="104" customWidth="1"/>
    <col min="7965" max="7965" width="18.625" style="104" customWidth="1"/>
    <col min="7966" max="7966" width="4.875" style="104" customWidth="1"/>
    <col min="7967" max="7967" width="22.875" style="104" customWidth="1"/>
    <col min="7968" max="7968" width="18.625" style="104" customWidth="1"/>
    <col min="7969" max="7970" width="9" style="104"/>
    <col min="7971" max="7971" width="32.5" style="104" customWidth="1"/>
    <col min="7972" max="8209" width="9" style="104"/>
    <col min="8210" max="8210" width="4.875" style="104" customWidth="1"/>
    <col min="8211" max="8211" width="20.625" style="104" customWidth="1"/>
    <col min="8212" max="8212" width="18.625" style="104" customWidth="1"/>
    <col min="8213" max="8213" width="4.875" style="104" customWidth="1"/>
    <col min="8214" max="8214" width="20.625" style="104" customWidth="1"/>
    <col min="8215" max="8215" width="18.625" style="104" customWidth="1"/>
    <col min="8216" max="8216" width="4.875" style="104" customWidth="1"/>
    <col min="8217" max="8217" width="26" style="104" customWidth="1"/>
    <col min="8218" max="8218" width="18.625" style="104" customWidth="1"/>
    <col min="8219" max="8219" width="4.875" style="104" customWidth="1"/>
    <col min="8220" max="8220" width="20.625" style="104" customWidth="1"/>
    <col min="8221" max="8221" width="18.625" style="104" customWidth="1"/>
    <col min="8222" max="8222" width="4.875" style="104" customWidth="1"/>
    <col min="8223" max="8223" width="22.875" style="104" customWidth="1"/>
    <col min="8224" max="8224" width="18.625" style="104" customWidth="1"/>
    <col min="8225" max="8226" width="9" style="104"/>
    <col min="8227" max="8227" width="32.5" style="104" customWidth="1"/>
    <col min="8228" max="8465" width="9" style="104"/>
    <col min="8466" max="8466" width="4.875" style="104" customWidth="1"/>
    <col min="8467" max="8467" width="20.625" style="104" customWidth="1"/>
    <col min="8468" max="8468" width="18.625" style="104" customWidth="1"/>
    <col min="8469" max="8469" width="4.875" style="104" customWidth="1"/>
    <col min="8470" max="8470" width="20.625" style="104" customWidth="1"/>
    <col min="8471" max="8471" width="18.625" style="104" customWidth="1"/>
    <col min="8472" max="8472" width="4.875" style="104" customWidth="1"/>
    <col min="8473" max="8473" width="26" style="104" customWidth="1"/>
    <col min="8474" max="8474" width="18.625" style="104" customWidth="1"/>
    <col min="8475" max="8475" width="4.875" style="104" customWidth="1"/>
    <col min="8476" max="8476" width="20.625" style="104" customWidth="1"/>
    <col min="8477" max="8477" width="18.625" style="104" customWidth="1"/>
    <col min="8478" max="8478" width="4.875" style="104" customWidth="1"/>
    <col min="8479" max="8479" width="22.875" style="104" customWidth="1"/>
    <col min="8480" max="8480" width="18.625" style="104" customWidth="1"/>
    <col min="8481" max="8482" width="9" style="104"/>
    <col min="8483" max="8483" width="32.5" style="104" customWidth="1"/>
    <col min="8484" max="8721" width="9" style="104"/>
    <col min="8722" max="8722" width="4.875" style="104" customWidth="1"/>
    <col min="8723" max="8723" width="20.625" style="104" customWidth="1"/>
    <col min="8724" max="8724" width="18.625" style="104" customWidth="1"/>
    <col min="8725" max="8725" width="4.875" style="104" customWidth="1"/>
    <col min="8726" max="8726" width="20.625" style="104" customWidth="1"/>
    <col min="8727" max="8727" width="18.625" style="104" customWidth="1"/>
    <col min="8728" max="8728" width="4.875" style="104" customWidth="1"/>
    <col min="8729" max="8729" width="26" style="104" customWidth="1"/>
    <col min="8730" max="8730" width="18.625" style="104" customWidth="1"/>
    <col min="8731" max="8731" width="4.875" style="104" customWidth="1"/>
    <col min="8732" max="8732" width="20.625" style="104" customWidth="1"/>
    <col min="8733" max="8733" width="18.625" style="104" customWidth="1"/>
    <col min="8734" max="8734" width="4.875" style="104" customWidth="1"/>
    <col min="8735" max="8735" width="22.875" style="104" customWidth="1"/>
    <col min="8736" max="8736" width="18.625" style="104" customWidth="1"/>
    <col min="8737" max="8738" width="9" style="104"/>
    <col min="8739" max="8739" width="32.5" style="104" customWidth="1"/>
    <col min="8740" max="8977" width="9" style="104"/>
    <col min="8978" max="8978" width="4.875" style="104" customWidth="1"/>
    <col min="8979" max="8979" width="20.625" style="104" customWidth="1"/>
    <col min="8980" max="8980" width="18.625" style="104" customWidth="1"/>
    <col min="8981" max="8981" width="4.875" style="104" customWidth="1"/>
    <col min="8982" max="8982" width="20.625" style="104" customWidth="1"/>
    <col min="8983" max="8983" width="18.625" style="104" customWidth="1"/>
    <col min="8984" max="8984" width="4.875" style="104" customWidth="1"/>
    <col min="8985" max="8985" width="26" style="104" customWidth="1"/>
    <col min="8986" max="8986" width="18.625" style="104" customWidth="1"/>
    <col min="8987" max="8987" width="4.875" style="104" customWidth="1"/>
    <col min="8988" max="8988" width="20.625" style="104" customWidth="1"/>
    <col min="8989" max="8989" width="18.625" style="104" customWidth="1"/>
    <col min="8990" max="8990" width="4.875" style="104" customWidth="1"/>
    <col min="8991" max="8991" width="22.875" style="104" customWidth="1"/>
    <col min="8992" max="8992" width="18.625" style="104" customWidth="1"/>
    <col min="8993" max="8994" width="9" style="104"/>
    <col min="8995" max="8995" width="32.5" style="104" customWidth="1"/>
    <col min="8996" max="9233" width="9" style="104"/>
    <col min="9234" max="9234" width="4.875" style="104" customWidth="1"/>
    <col min="9235" max="9235" width="20.625" style="104" customWidth="1"/>
    <col min="9236" max="9236" width="18.625" style="104" customWidth="1"/>
    <col min="9237" max="9237" width="4.875" style="104" customWidth="1"/>
    <col min="9238" max="9238" width="20.625" style="104" customWidth="1"/>
    <col min="9239" max="9239" width="18.625" style="104" customWidth="1"/>
    <col min="9240" max="9240" width="4.875" style="104" customWidth="1"/>
    <col min="9241" max="9241" width="26" style="104" customWidth="1"/>
    <col min="9242" max="9242" width="18.625" style="104" customWidth="1"/>
    <col min="9243" max="9243" width="4.875" style="104" customWidth="1"/>
    <col min="9244" max="9244" width="20.625" style="104" customWidth="1"/>
    <col min="9245" max="9245" width="18.625" style="104" customWidth="1"/>
    <col min="9246" max="9246" width="4.875" style="104" customWidth="1"/>
    <col min="9247" max="9247" width="22.875" style="104" customWidth="1"/>
    <col min="9248" max="9248" width="18.625" style="104" customWidth="1"/>
    <col min="9249" max="9250" width="9" style="104"/>
    <col min="9251" max="9251" width="32.5" style="104" customWidth="1"/>
    <col min="9252" max="9489" width="9" style="104"/>
    <col min="9490" max="9490" width="4.875" style="104" customWidth="1"/>
    <col min="9491" max="9491" width="20.625" style="104" customWidth="1"/>
    <col min="9492" max="9492" width="18.625" style="104" customWidth="1"/>
    <col min="9493" max="9493" width="4.875" style="104" customWidth="1"/>
    <col min="9494" max="9494" width="20.625" style="104" customWidth="1"/>
    <col min="9495" max="9495" width="18.625" style="104" customWidth="1"/>
    <col min="9496" max="9496" width="4.875" style="104" customWidth="1"/>
    <col min="9497" max="9497" width="26" style="104" customWidth="1"/>
    <col min="9498" max="9498" width="18.625" style="104" customWidth="1"/>
    <col min="9499" max="9499" width="4.875" style="104" customWidth="1"/>
    <col min="9500" max="9500" width="20.625" style="104" customWidth="1"/>
    <col min="9501" max="9501" width="18.625" style="104" customWidth="1"/>
    <col min="9502" max="9502" width="4.875" style="104" customWidth="1"/>
    <col min="9503" max="9503" width="22.875" style="104" customWidth="1"/>
    <col min="9504" max="9504" width="18.625" style="104" customWidth="1"/>
    <col min="9505" max="9506" width="9" style="104"/>
    <col min="9507" max="9507" width="32.5" style="104" customWidth="1"/>
    <col min="9508" max="9745" width="9" style="104"/>
    <col min="9746" max="9746" width="4.875" style="104" customWidth="1"/>
    <col min="9747" max="9747" width="20.625" style="104" customWidth="1"/>
    <col min="9748" max="9748" width="18.625" style="104" customWidth="1"/>
    <col min="9749" max="9749" width="4.875" style="104" customWidth="1"/>
    <col min="9750" max="9750" width="20.625" style="104" customWidth="1"/>
    <col min="9751" max="9751" width="18.625" style="104" customWidth="1"/>
    <col min="9752" max="9752" width="4.875" style="104" customWidth="1"/>
    <col min="9753" max="9753" width="26" style="104" customWidth="1"/>
    <col min="9754" max="9754" width="18.625" style="104" customWidth="1"/>
    <col min="9755" max="9755" width="4.875" style="104" customWidth="1"/>
    <col min="9756" max="9756" width="20.625" style="104" customWidth="1"/>
    <col min="9757" max="9757" width="18.625" style="104" customWidth="1"/>
    <col min="9758" max="9758" width="4.875" style="104" customWidth="1"/>
    <col min="9759" max="9759" width="22.875" style="104" customWidth="1"/>
    <col min="9760" max="9760" width="18.625" style="104" customWidth="1"/>
    <col min="9761" max="9762" width="9" style="104"/>
    <col min="9763" max="9763" width="32.5" style="104" customWidth="1"/>
    <col min="9764" max="10001" width="9" style="104"/>
    <col min="10002" max="10002" width="4.875" style="104" customWidth="1"/>
    <col min="10003" max="10003" width="20.625" style="104" customWidth="1"/>
    <col min="10004" max="10004" width="18.625" style="104" customWidth="1"/>
    <col min="10005" max="10005" width="4.875" style="104" customWidth="1"/>
    <col min="10006" max="10006" width="20.625" style="104" customWidth="1"/>
    <col min="10007" max="10007" width="18.625" style="104" customWidth="1"/>
    <col min="10008" max="10008" width="4.875" style="104" customWidth="1"/>
    <col min="10009" max="10009" width="26" style="104" customWidth="1"/>
    <col min="10010" max="10010" width="18.625" style="104" customWidth="1"/>
    <col min="10011" max="10011" width="4.875" style="104" customWidth="1"/>
    <col min="10012" max="10012" width="20.625" style="104" customWidth="1"/>
    <col min="10013" max="10013" width="18.625" style="104" customWidth="1"/>
    <col min="10014" max="10014" width="4.875" style="104" customWidth="1"/>
    <col min="10015" max="10015" width="22.875" style="104" customWidth="1"/>
    <col min="10016" max="10016" width="18.625" style="104" customWidth="1"/>
    <col min="10017" max="10018" width="9" style="104"/>
    <col min="10019" max="10019" width="32.5" style="104" customWidth="1"/>
    <col min="10020" max="10257" width="9" style="104"/>
    <col min="10258" max="10258" width="4.875" style="104" customWidth="1"/>
    <col min="10259" max="10259" width="20.625" style="104" customWidth="1"/>
    <col min="10260" max="10260" width="18.625" style="104" customWidth="1"/>
    <col min="10261" max="10261" width="4.875" style="104" customWidth="1"/>
    <col min="10262" max="10262" width="20.625" style="104" customWidth="1"/>
    <col min="10263" max="10263" width="18.625" style="104" customWidth="1"/>
    <col min="10264" max="10264" width="4.875" style="104" customWidth="1"/>
    <col min="10265" max="10265" width="26" style="104" customWidth="1"/>
    <col min="10266" max="10266" width="18.625" style="104" customWidth="1"/>
    <col min="10267" max="10267" width="4.875" style="104" customWidth="1"/>
    <col min="10268" max="10268" width="20.625" style="104" customWidth="1"/>
    <col min="10269" max="10269" width="18.625" style="104" customWidth="1"/>
    <col min="10270" max="10270" width="4.875" style="104" customWidth="1"/>
    <col min="10271" max="10271" width="22.875" style="104" customWidth="1"/>
    <col min="10272" max="10272" width="18.625" style="104" customWidth="1"/>
    <col min="10273" max="10274" width="9" style="104"/>
    <col min="10275" max="10275" width="32.5" style="104" customWidth="1"/>
    <col min="10276" max="10513" width="9" style="104"/>
    <col min="10514" max="10514" width="4.875" style="104" customWidth="1"/>
    <col min="10515" max="10515" width="20.625" style="104" customWidth="1"/>
    <col min="10516" max="10516" width="18.625" style="104" customWidth="1"/>
    <col min="10517" max="10517" width="4.875" style="104" customWidth="1"/>
    <col min="10518" max="10518" width="20.625" style="104" customWidth="1"/>
    <col min="10519" max="10519" width="18.625" style="104" customWidth="1"/>
    <col min="10520" max="10520" width="4.875" style="104" customWidth="1"/>
    <col min="10521" max="10521" width="26" style="104" customWidth="1"/>
    <col min="10522" max="10522" width="18.625" style="104" customWidth="1"/>
    <col min="10523" max="10523" width="4.875" style="104" customWidth="1"/>
    <col min="10524" max="10524" width="20.625" style="104" customWidth="1"/>
    <col min="10525" max="10525" width="18.625" style="104" customWidth="1"/>
    <col min="10526" max="10526" width="4.875" style="104" customWidth="1"/>
    <col min="10527" max="10527" width="22.875" style="104" customWidth="1"/>
    <col min="10528" max="10528" width="18.625" style="104" customWidth="1"/>
    <col min="10529" max="10530" width="9" style="104"/>
    <col min="10531" max="10531" width="32.5" style="104" customWidth="1"/>
    <col min="10532" max="10769" width="9" style="104"/>
    <col min="10770" max="10770" width="4.875" style="104" customWidth="1"/>
    <col min="10771" max="10771" width="20.625" style="104" customWidth="1"/>
    <col min="10772" max="10772" width="18.625" style="104" customWidth="1"/>
    <col min="10773" max="10773" width="4.875" style="104" customWidth="1"/>
    <col min="10774" max="10774" width="20.625" style="104" customWidth="1"/>
    <col min="10775" max="10775" width="18.625" style="104" customWidth="1"/>
    <col min="10776" max="10776" width="4.875" style="104" customWidth="1"/>
    <col min="10777" max="10777" width="26" style="104" customWidth="1"/>
    <col min="10778" max="10778" width="18.625" style="104" customWidth="1"/>
    <col min="10779" max="10779" width="4.875" style="104" customWidth="1"/>
    <col min="10780" max="10780" width="20.625" style="104" customWidth="1"/>
    <col min="10781" max="10781" width="18.625" style="104" customWidth="1"/>
    <col min="10782" max="10782" width="4.875" style="104" customWidth="1"/>
    <col min="10783" max="10783" width="22.875" style="104" customWidth="1"/>
    <col min="10784" max="10784" width="18.625" style="104" customWidth="1"/>
    <col min="10785" max="10786" width="9" style="104"/>
    <col min="10787" max="10787" width="32.5" style="104" customWidth="1"/>
    <col min="10788" max="11025" width="9" style="104"/>
    <col min="11026" max="11026" width="4.875" style="104" customWidth="1"/>
    <col min="11027" max="11027" width="20.625" style="104" customWidth="1"/>
    <col min="11028" max="11028" width="18.625" style="104" customWidth="1"/>
    <col min="11029" max="11029" width="4.875" style="104" customWidth="1"/>
    <col min="11030" max="11030" width="20.625" style="104" customWidth="1"/>
    <col min="11031" max="11031" width="18.625" style="104" customWidth="1"/>
    <col min="11032" max="11032" width="4.875" style="104" customWidth="1"/>
    <col min="11033" max="11033" width="26" style="104" customWidth="1"/>
    <col min="11034" max="11034" width="18.625" style="104" customWidth="1"/>
    <col min="11035" max="11035" width="4.875" style="104" customWidth="1"/>
    <col min="11036" max="11036" width="20.625" style="104" customWidth="1"/>
    <col min="11037" max="11037" width="18.625" style="104" customWidth="1"/>
    <col min="11038" max="11038" width="4.875" style="104" customWidth="1"/>
    <col min="11039" max="11039" width="22.875" style="104" customWidth="1"/>
    <col min="11040" max="11040" width="18.625" style="104" customWidth="1"/>
    <col min="11041" max="11042" width="9" style="104"/>
    <col min="11043" max="11043" width="32.5" style="104" customWidth="1"/>
    <col min="11044" max="11281" width="9" style="104"/>
    <col min="11282" max="11282" width="4.875" style="104" customWidth="1"/>
    <col min="11283" max="11283" width="20.625" style="104" customWidth="1"/>
    <col min="11284" max="11284" width="18.625" style="104" customWidth="1"/>
    <col min="11285" max="11285" width="4.875" style="104" customWidth="1"/>
    <col min="11286" max="11286" width="20.625" style="104" customWidth="1"/>
    <col min="11287" max="11287" width="18.625" style="104" customWidth="1"/>
    <col min="11288" max="11288" width="4.875" style="104" customWidth="1"/>
    <col min="11289" max="11289" width="26" style="104" customWidth="1"/>
    <col min="11290" max="11290" width="18.625" style="104" customWidth="1"/>
    <col min="11291" max="11291" width="4.875" style="104" customWidth="1"/>
    <col min="11292" max="11292" width="20.625" style="104" customWidth="1"/>
    <col min="11293" max="11293" width="18.625" style="104" customWidth="1"/>
    <col min="11294" max="11294" width="4.875" style="104" customWidth="1"/>
    <col min="11295" max="11295" width="22.875" style="104" customWidth="1"/>
    <col min="11296" max="11296" width="18.625" style="104" customWidth="1"/>
    <col min="11297" max="11298" width="9" style="104"/>
    <col min="11299" max="11299" width="32.5" style="104" customWidth="1"/>
    <col min="11300" max="11537" width="9" style="104"/>
    <col min="11538" max="11538" width="4.875" style="104" customWidth="1"/>
    <col min="11539" max="11539" width="20.625" style="104" customWidth="1"/>
    <col min="11540" max="11540" width="18.625" style="104" customWidth="1"/>
    <col min="11541" max="11541" width="4.875" style="104" customWidth="1"/>
    <col min="11542" max="11542" width="20.625" style="104" customWidth="1"/>
    <col min="11543" max="11543" width="18.625" style="104" customWidth="1"/>
    <col min="11544" max="11544" width="4.875" style="104" customWidth="1"/>
    <col min="11545" max="11545" width="26" style="104" customWidth="1"/>
    <col min="11546" max="11546" width="18.625" style="104" customWidth="1"/>
    <col min="11547" max="11547" width="4.875" style="104" customWidth="1"/>
    <col min="11548" max="11548" width="20.625" style="104" customWidth="1"/>
    <col min="11549" max="11549" width="18.625" style="104" customWidth="1"/>
    <col min="11550" max="11550" width="4.875" style="104" customWidth="1"/>
    <col min="11551" max="11551" width="22.875" style="104" customWidth="1"/>
    <col min="11552" max="11552" width="18.625" style="104" customWidth="1"/>
    <col min="11553" max="11554" width="9" style="104"/>
    <col min="11555" max="11555" width="32.5" style="104" customWidth="1"/>
    <col min="11556" max="11793" width="9" style="104"/>
    <col min="11794" max="11794" width="4.875" style="104" customWidth="1"/>
    <col min="11795" max="11795" width="20.625" style="104" customWidth="1"/>
    <col min="11796" max="11796" width="18.625" style="104" customWidth="1"/>
    <col min="11797" max="11797" width="4.875" style="104" customWidth="1"/>
    <col min="11798" max="11798" width="20.625" style="104" customWidth="1"/>
    <col min="11799" max="11799" width="18.625" style="104" customWidth="1"/>
    <col min="11800" max="11800" width="4.875" style="104" customWidth="1"/>
    <col min="11801" max="11801" width="26" style="104" customWidth="1"/>
    <col min="11802" max="11802" width="18.625" style="104" customWidth="1"/>
    <col min="11803" max="11803" width="4.875" style="104" customWidth="1"/>
    <col min="11804" max="11804" width="20.625" style="104" customWidth="1"/>
    <col min="11805" max="11805" width="18.625" style="104" customWidth="1"/>
    <col min="11806" max="11806" width="4.875" style="104" customWidth="1"/>
    <col min="11807" max="11807" width="22.875" style="104" customWidth="1"/>
    <col min="11808" max="11808" width="18.625" style="104" customWidth="1"/>
    <col min="11809" max="11810" width="9" style="104"/>
    <col min="11811" max="11811" width="32.5" style="104" customWidth="1"/>
    <col min="11812" max="12049" width="9" style="104"/>
    <col min="12050" max="12050" width="4.875" style="104" customWidth="1"/>
    <col min="12051" max="12051" width="20.625" style="104" customWidth="1"/>
    <col min="12052" max="12052" width="18.625" style="104" customWidth="1"/>
    <col min="12053" max="12053" width="4.875" style="104" customWidth="1"/>
    <col min="12054" max="12054" width="20.625" style="104" customWidth="1"/>
    <col min="12055" max="12055" width="18.625" style="104" customWidth="1"/>
    <col min="12056" max="12056" width="4.875" style="104" customWidth="1"/>
    <col min="12057" max="12057" width="26" style="104" customWidth="1"/>
    <col min="12058" max="12058" width="18.625" style="104" customWidth="1"/>
    <col min="12059" max="12059" width="4.875" style="104" customWidth="1"/>
    <col min="12060" max="12060" width="20.625" style="104" customWidth="1"/>
    <col min="12061" max="12061" width="18.625" style="104" customWidth="1"/>
    <col min="12062" max="12062" width="4.875" style="104" customWidth="1"/>
    <col min="12063" max="12063" width="22.875" style="104" customWidth="1"/>
    <col min="12064" max="12064" width="18.625" style="104" customWidth="1"/>
    <col min="12065" max="12066" width="9" style="104"/>
    <col min="12067" max="12067" width="32.5" style="104" customWidth="1"/>
    <col min="12068" max="12305" width="9" style="104"/>
    <col min="12306" max="12306" width="4.875" style="104" customWidth="1"/>
    <col min="12307" max="12307" width="20.625" style="104" customWidth="1"/>
    <col min="12308" max="12308" width="18.625" style="104" customWidth="1"/>
    <col min="12309" max="12309" width="4.875" style="104" customWidth="1"/>
    <col min="12310" max="12310" width="20.625" style="104" customWidth="1"/>
    <col min="12311" max="12311" width="18.625" style="104" customWidth="1"/>
    <col min="12312" max="12312" width="4.875" style="104" customWidth="1"/>
    <col min="12313" max="12313" width="26" style="104" customWidth="1"/>
    <col min="12314" max="12314" width="18.625" style="104" customWidth="1"/>
    <col min="12315" max="12315" width="4.875" style="104" customWidth="1"/>
    <col min="12316" max="12316" width="20.625" style="104" customWidth="1"/>
    <col min="12317" max="12317" width="18.625" style="104" customWidth="1"/>
    <col min="12318" max="12318" width="4.875" style="104" customWidth="1"/>
    <col min="12319" max="12319" width="22.875" style="104" customWidth="1"/>
    <col min="12320" max="12320" width="18.625" style="104" customWidth="1"/>
    <col min="12321" max="12322" width="9" style="104"/>
    <col min="12323" max="12323" width="32.5" style="104" customWidth="1"/>
    <col min="12324" max="12561" width="9" style="104"/>
    <col min="12562" max="12562" width="4.875" style="104" customWidth="1"/>
    <col min="12563" max="12563" width="20.625" style="104" customWidth="1"/>
    <col min="12564" max="12564" width="18.625" style="104" customWidth="1"/>
    <col min="12565" max="12565" width="4.875" style="104" customWidth="1"/>
    <col min="12566" max="12566" width="20.625" style="104" customWidth="1"/>
    <col min="12567" max="12567" width="18.625" style="104" customWidth="1"/>
    <col min="12568" max="12568" width="4.875" style="104" customWidth="1"/>
    <col min="12569" max="12569" width="26" style="104" customWidth="1"/>
    <col min="12570" max="12570" width="18.625" style="104" customWidth="1"/>
    <col min="12571" max="12571" width="4.875" style="104" customWidth="1"/>
    <col min="12572" max="12572" width="20.625" style="104" customWidth="1"/>
    <col min="12573" max="12573" width="18.625" style="104" customWidth="1"/>
    <col min="12574" max="12574" width="4.875" style="104" customWidth="1"/>
    <col min="12575" max="12575" width="22.875" style="104" customWidth="1"/>
    <col min="12576" max="12576" width="18.625" style="104" customWidth="1"/>
    <col min="12577" max="12578" width="9" style="104"/>
    <col min="12579" max="12579" width="32.5" style="104" customWidth="1"/>
    <col min="12580" max="12817" width="9" style="104"/>
    <col min="12818" max="12818" width="4.875" style="104" customWidth="1"/>
    <col min="12819" max="12819" width="20.625" style="104" customWidth="1"/>
    <col min="12820" max="12820" width="18.625" style="104" customWidth="1"/>
    <col min="12821" max="12821" width="4.875" style="104" customWidth="1"/>
    <col min="12822" max="12822" width="20.625" style="104" customWidth="1"/>
    <col min="12823" max="12823" width="18.625" style="104" customWidth="1"/>
    <col min="12824" max="12824" width="4.875" style="104" customWidth="1"/>
    <col min="12825" max="12825" width="26" style="104" customWidth="1"/>
    <col min="12826" max="12826" width="18.625" style="104" customWidth="1"/>
    <col min="12827" max="12827" width="4.875" style="104" customWidth="1"/>
    <col min="12828" max="12828" width="20.625" style="104" customWidth="1"/>
    <col min="12829" max="12829" width="18.625" style="104" customWidth="1"/>
    <col min="12830" max="12830" width="4.875" style="104" customWidth="1"/>
    <col min="12831" max="12831" width="22.875" style="104" customWidth="1"/>
    <col min="12832" max="12832" width="18.625" style="104" customWidth="1"/>
    <col min="12833" max="12834" width="9" style="104"/>
    <col min="12835" max="12835" width="32.5" style="104" customWidth="1"/>
    <col min="12836" max="13073" width="9" style="104"/>
    <col min="13074" max="13074" width="4.875" style="104" customWidth="1"/>
    <col min="13075" max="13075" width="20.625" style="104" customWidth="1"/>
    <col min="13076" max="13076" width="18.625" style="104" customWidth="1"/>
    <col min="13077" max="13077" width="4.875" style="104" customWidth="1"/>
    <col min="13078" max="13078" width="20.625" style="104" customWidth="1"/>
    <col min="13079" max="13079" width="18.625" style="104" customWidth="1"/>
    <col min="13080" max="13080" width="4.875" style="104" customWidth="1"/>
    <col min="13081" max="13081" width="26" style="104" customWidth="1"/>
    <col min="13082" max="13082" width="18.625" style="104" customWidth="1"/>
    <col min="13083" max="13083" width="4.875" style="104" customWidth="1"/>
    <col min="13084" max="13084" width="20.625" style="104" customWidth="1"/>
    <col min="13085" max="13085" width="18.625" style="104" customWidth="1"/>
    <col min="13086" max="13086" width="4.875" style="104" customWidth="1"/>
    <col min="13087" max="13087" width="22.875" style="104" customWidth="1"/>
    <col min="13088" max="13088" width="18.625" style="104" customWidth="1"/>
    <col min="13089" max="13090" width="9" style="104"/>
    <col min="13091" max="13091" width="32.5" style="104" customWidth="1"/>
    <col min="13092" max="13329" width="9" style="104"/>
    <col min="13330" max="13330" width="4.875" style="104" customWidth="1"/>
    <col min="13331" max="13331" width="20.625" style="104" customWidth="1"/>
    <col min="13332" max="13332" width="18.625" style="104" customWidth="1"/>
    <col min="13333" max="13333" width="4.875" style="104" customWidth="1"/>
    <col min="13334" max="13334" width="20.625" style="104" customWidth="1"/>
    <col min="13335" max="13335" width="18.625" style="104" customWidth="1"/>
    <col min="13336" max="13336" width="4.875" style="104" customWidth="1"/>
    <col min="13337" max="13337" width="26" style="104" customWidth="1"/>
    <col min="13338" max="13338" width="18.625" style="104" customWidth="1"/>
    <col min="13339" max="13339" width="4.875" style="104" customWidth="1"/>
    <col min="13340" max="13340" width="20.625" style="104" customWidth="1"/>
    <col min="13341" max="13341" width="18.625" style="104" customWidth="1"/>
    <col min="13342" max="13342" width="4.875" style="104" customWidth="1"/>
    <col min="13343" max="13343" width="22.875" style="104" customWidth="1"/>
    <col min="13344" max="13344" width="18.625" style="104" customWidth="1"/>
    <col min="13345" max="13346" width="9" style="104"/>
    <col min="13347" max="13347" width="32.5" style="104" customWidth="1"/>
    <col min="13348" max="13585" width="9" style="104"/>
    <col min="13586" max="13586" width="4.875" style="104" customWidth="1"/>
    <col min="13587" max="13587" width="20.625" style="104" customWidth="1"/>
    <col min="13588" max="13588" width="18.625" style="104" customWidth="1"/>
    <col min="13589" max="13589" width="4.875" style="104" customWidth="1"/>
    <col min="13590" max="13590" width="20.625" style="104" customWidth="1"/>
    <col min="13591" max="13591" width="18.625" style="104" customWidth="1"/>
    <col min="13592" max="13592" width="4.875" style="104" customWidth="1"/>
    <col min="13593" max="13593" width="26" style="104" customWidth="1"/>
    <col min="13594" max="13594" width="18.625" style="104" customWidth="1"/>
    <col min="13595" max="13595" width="4.875" style="104" customWidth="1"/>
    <col min="13596" max="13596" width="20.625" style="104" customWidth="1"/>
    <col min="13597" max="13597" width="18.625" style="104" customWidth="1"/>
    <col min="13598" max="13598" width="4.875" style="104" customWidth="1"/>
    <col min="13599" max="13599" width="22.875" style="104" customWidth="1"/>
    <col min="13600" max="13600" width="18.625" style="104" customWidth="1"/>
    <col min="13601" max="13602" width="9" style="104"/>
    <col min="13603" max="13603" width="32.5" style="104" customWidth="1"/>
    <col min="13604" max="13841" width="9" style="104"/>
    <col min="13842" max="13842" width="4.875" style="104" customWidth="1"/>
    <col min="13843" max="13843" width="20.625" style="104" customWidth="1"/>
    <col min="13844" max="13844" width="18.625" style="104" customWidth="1"/>
    <col min="13845" max="13845" width="4.875" style="104" customWidth="1"/>
    <col min="13846" max="13846" width="20.625" style="104" customWidth="1"/>
    <col min="13847" max="13847" width="18.625" style="104" customWidth="1"/>
    <col min="13848" max="13848" width="4.875" style="104" customWidth="1"/>
    <col min="13849" max="13849" width="26" style="104" customWidth="1"/>
    <col min="13850" max="13850" width="18.625" style="104" customWidth="1"/>
    <col min="13851" max="13851" width="4.875" style="104" customWidth="1"/>
    <col min="13852" max="13852" width="20.625" style="104" customWidth="1"/>
    <col min="13853" max="13853" width="18.625" style="104" customWidth="1"/>
    <col min="13854" max="13854" width="4.875" style="104" customWidth="1"/>
    <col min="13855" max="13855" width="22.875" style="104" customWidth="1"/>
    <col min="13856" max="13856" width="18.625" style="104" customWidth="1"/>
    <col min="13857" max="13858" width="9" style="104"/>
    <col min="13859" max="13859" width="32.5" style="104" customWidth="1"/>
    <col min="13860" max="14097" width="9" style="104"/>
    <col min="14098" max="14098" width="4.875" style="104" customWidth="1"/>
    <col min="14099" max="14099" width="20.625" style="104" customWidth="1"/>
    <col min="14100" max="14100" width="18.625" style="104" customWidth="1"/>
    <col min="14101" max="14101" width="4.875" style="104" customWidth="1"/>
    <col min="14102" max="14102" width="20.625" style="104" customWidth="1"/>
    <col min="14103" max="14103" width="18.625" style="104" customWidth="1"/>
    <col min="14104" max="14104" width="4.875" style="104" customWidth="1"/>
    <col min="14105" max="14105" width="26" style="104" customWidth="1"/>
    <col min="14106" max="14106" width="18.625" style="104" customWidth="1"/>
    <col min="14107" max="14107" width="4.875" style="104" customWidth="1"/>
    <col min="14108" max="14108" width="20.625" style="104" customWidth="1"/>
    <col min="14109" max="14109" width="18.625" style="104" customWidth="1"/>
    <col min="14110" max="14110" width="4.875" style="104" customWidth="1"/>
    <col min="14111" max="14111" width="22.875" style="104" customWidth="1"/>
    <col min="14112" max="14112" width="18.625" style="104" customWidth="1"/>
    <col min="14113" max="14114" width="9" style="104"/>
    <col min="14115" max="14115" width="32.5" style="104" customWidth="1"/>
    <col min="14116" max="14353" width="9" style="104"/>
    <col min="14354" max="14354" width="4.875" style="104" customWidth="1"/>
    <col min="14355" max="14355" width="20.625" style="104" customWidth="1"/>
    <col min="14356" max="14356" width="18.625" style="104" customWidth="1"/>
    <col min="14357" max="14357" width="4.875" style="104" customWidth="1"/>
    <col min="14358" max="14358" width="20.625" style="104" customWidth="1"/>
    <col min="14359" max="14359" width="18.625" style="104" customWidth="1"/>
    <col min="14360" max="14360" width="4.875" style="104" customWidth="1"/>
    <col min="14361" max="14361" width="26" style="104" customWidth="1"/>
    <col min="14362" max="14362" width="18.625" style="104" customWidth="1"/>
    <col min="14363" max="14363" width="4.875" style="104" customWidth="1"/>
    <col min="14364" max="14364" width="20.625" style="104" customWidth="1"/>
    <col min="14365" max="14365" width="18.625" style="104" customWidth="1"/>
    <col min="14366" max="14366" width="4.875" style="104" customWidth="1"/>
    <col min="14367" max="14367" width="22.875" style="104" customWidth="1"/>
    <col min="14368" max="14368" width="18.625" style="104" customWidth="1"/>
    <col min="14369" max="14370" width="9" style="104"/>
    <col min="14371" max="14371" width="32.5" style="104" customWidth="1"/>
    <col min="14372" max="14609" width="9" style="104"/>
    <col min="14610" max="14610" width="4.875" style="104" customWidth="1"/>
    <col min="14611" max="14611" width="20.625" style="104" customWidth="1"/>
    <col min="14612" max="14612" width="18.625" style="104" customWidth="1"/>
    <col min="14613" max="14613" width="4.875" style="104" customWidth="1"/>
    <col min="14614" max="14614" width="20.625" style="104" customWidth="1"/>
    <col min="14615" max="14615" width="18.625" style="104" customWidth="1"/>
    <col min="14616" max="14616" width="4.875" style="104" customWidth="1"/>
    <col min="14617" max="14617" width="26" style="104" customWidth="1"/>
    <col min="14618" max="14618" width="18.625" style="104" customWidth="1"/>
    <col min="14619" max="14619" width="4.875" style="104" customWidth="1"/>
    <col min="14620" max="14620" width="20.625" style="104" customWidth="1"/>
    <col min="14621" max="14621" width="18.625" style="104" customWidth="1"/>
    <col min="14622" max="14622" width="4.875" style="104" customWidth="1"/>
    <col min="14623" max="14623" width="22.875" style="104" customWidth="1"/>
    <col min="14624" max="14624" width="18.625" style="104" customWidth="1"/>
    <col min="14625" max="14626" width="9" style="104"/>
    <col min="14627" max="14627" width="32.5" style="104" customWidth="1"/>
    <col min="14628" max="14865" width="9" style="104"/>
    <col min="14866" max="14866" width="4.875" style="104" customWidth="1"/>
    <col min="14867" max="14867" width="20.625" style="104" customWidth="1"/>
    <col min="14868" max="14868" width="18.625" style="104" customWidth="1"/>
    <col min="14869" max="14869" width="4.875" style="104" customWidth="1"/>
    <col min="14870" max="14870" width="20.625" style="104" customWidth="1"/>
    <col min="14871" max="14871" width="18.625" style="104" customWidth="1"/>
    <col min="14872" max="14872" width="4.875" style="104" customWidth="1"/>
    <col min="14873" max="14873" width="26" style="104" customWidth="1"/>
    <col min="14874" max="14874" width="18.625" style="104" customWidth="1"/>
    <col min="14875" max="14875" width="4.875" style="104" customWidth="1"/>
    <col min="14876" max="14876" width="20.625" style="104" customWidth="1"/>
    <col min="14877" max="14877" width="18.625" style="104" customWidth="1"/>
    <col min="14878" max="14878" width="4.875" style="104" customWidth="1"/>
    <col min="14879" max="14879" width="22.875" style="104" customWidth="1"/>
    <col min="14880" max="14880" width="18.625" style="104" customWidth="1"/>
    <col min="14881" max="14882" width="9" style="104"/>
    <col min="14883" max="14883" width="32.5" style="104" customWidth="1"/>
    <col min="14884" max="15121" width="9" style="104"/>
    <col min="15122" max="15122" width="4.875" style="104" customWidth="1"/>
    <col min="15123" max="15123" width="20.625" style="104" customWidth="1"/>
    <col min="15124" max="15124" width="18.625" style="104" customWidth="1"/>
    <col min="15125" max="15125" width="4.875" style="104" customWidth="1"/>
    <col min="15126" max="15126" width="20.625" style="104" customWidth="1"/>
    <col min="15127" max="15127" width="18.625" style="104" customWidth="1"/>
    <col min="15128" max="15128" width="4.875" style="104" customWidth="1"/>
    <col min="15129" max="15129" width="26" style="104" customWidth="1"/>
    <col min="15130" max="15130" width="18.625" style="104" customWidth="1"/>
    <col min="15131" max="15131" width="4.875" style="104" customWidth="1"/>
    <col min="15132" max="15132" width="20.625" style="104" customWidth="1"/>
    <col min="15133" max="15133" width="18.625" style="104" customWidth="1"/>
    <col min="15134" max="15134" width="4.875" style="104" customWidth="1"/>
    <col min="15135" max="15135" width="22.875" style="104" customWidth="1"/>
    <col min="15136" max="15136" width="18.625" style="104" customWidth="1"/>
    <col min="15137" max="15138" width="9" style="104"/>
    <col min="15139" max="15139" width="32.5" style="104" customWidth="1"/>
    <col min="15140" max="15377" width="9" style="104"/>
    <col min="15378" max="15378" width="4.875" style="104" customWidth="1"/>
    <col min="15379" max="15379" width="20.625" style="104" customWidth="1"/>
    <col min="15380" max="15380" width="18.625" style="104" customWidth="1"/>
    <col min="15381" max="15381" width="4.875" style="104" customWidth="1"/>
    <col min="15382" max="15382" width="20.625" style="104" customWidth="1"/>
    <col min="15383" max="15383" width="18.625" style="104" customWidth="1"/>
    <col min="15384" max="15384" width="4.875" style="104" customWidth="1"/>
    <col min="15385" max="15385" width="26" style="104" customWidth="1"/>
    <col min="15386" max="15386" width="18.625" style="104" customWidth="1"/>
    <col min="15387" max="15387" width="4.875" style="104" customWidth="1"/>
    <col min="15388" max="15388" width="20.625" style="104" customWidth="1"/>
    <col min="15389" max="15389" width="18.625" style="104" customWidth="1"/>
    <col min="15390" max="15390" width="4.875" style="104" customWidth="1"/>
    <col min="15391" max="15391" width="22.875" style="104" customWidth="1"/>
    <col min="15392" max="15392" width="18.625" style="104" customWidth="1"/>
    <col min="15393" max="15394" width="9" style="104"/>
    <col min="15395" max="15395" width="32.5" style="104" customWidth="1"/>
    <col min="15396" max="15633" width="9" style="104"/>
    <col min="15634" max="15634" width="4.875" style="104" customWidth="1"/>
    <col min="15635" max="15635" width="20.625" style="104" customWidth="1"/>
    <col min="15636" max="15636" width="18.625" style="104" customWidth="1"/>
    <col min="15637" max="15637" width="4.875" style="104" customWidth="1"/>
    <col min="15638" max="15638" width="20.625" style="104" customWidth="1"/>
    <col min="15639" max="15639" width="18.625" style="104" customWidth="1"/>
    <col min="15640" max="15640" width="4.875" style="104" customWidth="1"/>
    <col min="15641" max="15641" width="26" style="104" customWidth="1"/>
    <col min="15642" max="15642" width="18.625" style="104" customWidth="1"/>
    <col min="15643" max="15643" width="4.875" style="104" customWidth="1"/>
    <col min="15644" max="15644" width="20.625" style="104" customWidth="1"/>
    <col min="15645" max="15645" width="18.625" style="104" customWidth="1"/>
    <col min="15646" max="15646" width="4.875" style="104" customWidth="1"/>
    <col min="15647" max="15647" width="22.875" style="104" customWidth="1"/>
    <col min="15648" max="15648" width="18.625" style="104" customWidth="1"/>
    <col min="15649" max="15650" width="9" style="104"/>
    <col min="15651" max="15651" width="32.5" style="104" customWidth="1"/>
    <col min="15652" max="15889" width="9" style="104"/>
    <col min="15890" max="15890" width="4.875" style="104" customWidth="1"/>
    <col min="15891" max="15891" width="20.625" style="104" customWidth="1"/>
    <col min="15892" max="15892" width="18.625" style="104" customWidth="1"/>
    <col min="15893" max="15893" width="4.875" style="104" customWidth="1"/>
    <col min="15894" max="15894" width="20.625" style="104" customWidth="1"/>
    <col min="15895" max="15895" width="18.625" style="104" customWidth="1"/>
    <col min="15896" max="15896" width="4.875" style="104" customWidth="1"/>
    <col min="15897" max="15897" width="26" style="104" customWidth="1"/>
    <col min="15898" max="15898" width="18.625" style="104" customWidth="1"/>
    <col min="15899" max="15899" width="4.875" style="104" customWidth="1"/>
    <col min="15900" max="15900" width="20.625" style="104" customWidth="1"/>
    <col min="15901" max="15901" width="18.625" style="104" customWidth="1"/>
    <col min="15902" max="15902" width="4.875" style="104" customWidth="1"/>
    <col min="15903" max="15903" width="22.875" style="104" customWidth="1"/>
    <col min="15904" max="15904" width="18.625" style="104" customWidth="1"/>
    <col min="15905" max="15906" width="9" style="104"/>
    <col min="15907" max="15907" width="32.5" style="104" customWidth="1"/>
    <col min="15908" max="16145" width="9" style="104"/>
    <col min="16146" max="16146" width="4.875" style="104" customWidth="1"/>
    <col min="16147" max="16147" width="20.625" style="104" customWidth="1"/>
    <col min="16148" max="16148" width="18.625" style="104" customWidth="1"/>
    <col min="16149" max="16149" width="4.875" style="104" customWidth="1"/>
    <col min="16150" max="16150" width="20.625" style="104" customWidth="1"/>
    <col min="16151" max="16151" width="18.625" style="104" customWidth="1"/>
    <col min="16152" max="16152" width="4.875" style="104" customWidth="1"/>
    <col min="16153" max="16153" width="26" style="104" customWidth="1"/>
    <col min="16154" max="16154" width="18.625" style="104" customWidth="1"/>
    <col min="16155" max="16155" width="4.875" style="104" customWidth="1"/>
    <col min="16156" max="16156" width="20.625" style="104" customWidth="1"/>
    <col min="16157" max="16157" width="18.625" style="104" customWidth="1"/>
    <col min="16158" max="16158" width="4.875" style="104" customWidth="1"/>
    <col min="16159" max="16159" width="22.875" style="104" customWidth="1"/>
    <col min="16160" max="16160" width="18.625" style="104" customWidth="1"/>
    <col min="16161" max="16162" width="9" style="104"/>
    <col min="16163" max="16163" width="32.5" style="104" customWidth="1"/>
    <col min="16164" max="16384" width="9" style="104"/>
  </cols>
  <sheetData>
    <row r="1" spans="1:39" ht="39.950000000000003" customHeight="1" thickBot="1">
      <c r="A1" s="357" t="s">
        <v>75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</row>
    <row r="2" spans="1:39" ht="35.1" customHeight="1">
      <c r="A2" s="358"/>
      <c r="B2" s="361" t="s">
        <v>76</v>
      </c>
      <c r="C2" s="354" t="s">
        <v>77</v>
      </c>
      <c r="D2" s="364">
        <v>42485</v>
      </c>
      <c r="E2" s="365"/>
      <c r="F2" s="366"/>
      <c r="G2" s="354"/>
      <c r="H2" s="361" t="s">
        <v>76</v>
      </c>
      <c r="I2" s="354" t="s">
        <v>77</v>
      </c>
      <c r="J2" s="367">
        <f>SUM(D2)+1</f>
        <v>42486</v>
      </c>
      <c r="K2" s="368"/>
      <c r="L2" s="369"/>
      <c r="M2" s="354"/>
      <c r="N2" s="361" t="s">
        <v>76</v>
      </c>
      <c r="O2" s="354" t="s">
        <v>77</v>
      </c>
      <c r="P2" s="370">
        <f>J2+1</f>
        <v>42487</v>
      </c>
      <c r="Q2" s="371"/>
      <c r="R2" s="372"/>
      <c r="S2" s="354"/>
      <c r="T2" s="361" t="s">
        <v>78</v>
      </c>
      <c r="U2" s="354" t="s">
        <v>79</v>
      </c>
      <c r="V2" s="388">
        <f>P2+1</f>
        <v>42488</v>
      </c>
      <c r="W2" s="389"/>
      <c r="X2" s="390"/>
      <c r="Y2" s="354"/>
      <c r="Z2" s="361" t="s">
        <v>80</v>
      </c>
      <c r="AA2" s="354" t="s">
        <v>81</v>
      </c>
      <c r="AB2" s="391">
        <f>V2+1</f>
        <v>42489</v>
      </c>
      <c r="AC2" s="392"/>
      <c r="AD2" s="393"/>
      <c r="AE2" s="394"/>
      <c r="AF2" s="361" t="s">
        <v>80</v>
      </c>
      <c r="AG2" s="354" t="s">
        <v>81</v>
      </c>
      <c r="AH2" s="376">
        <f>AB2+1</f>
        <v>42490</v>
      </c>
      <c r="AI2" s="377"/>
      <c r="AJ2" s="378"/>
    </row>
    <row r="3" spans="1:39" ht="35.1" customHeight="1">
      <c r="A3" s="359"/>
      <c r="B3" s="362"/>
      <c r="C3" s="355"/>
      <c r="D3" s="105" t="s">
        <v>82</v>
      </c>
      <c r="E3" s="105"/>
      <c r="F3" s="106">
        <f>27+3</f>
        <v>30</v>
      </c>
      <c r="G3" s="355"/>
      <c r="H3" s="362"/>
      <c r="I3" s="355"/>
      <c r="J3" s="105" t="s">
        <v>82</v>
      </c>
      <c r="K3" s="105"/>
      <c r="L3" s="106">
        <f>27+3</f>
        <v>30</v>
      </c>
      <c r="M3" s="355"/>
      <c r="N3" s="362"/>
      <c r="O3" s="355"/>
      <c r="P3" s="105" t="s">
        <v>82</v>
      </c>
      <c r="Q3" s="105"/>
      <c r="R3" s="106">
        <f>27+3</f>
        <v>30</v>
      </c>
      <c r="S3" s="355"/>
      <c r="T3" s="362"/>
      <c r="U3" s="355"/>
      <c r="V3" s="105" t="s">
        <v>82</v>
      </c>
      <c r="W3" s="105"/>
      <c r="X3" s="106">
        <f>27+3</f>
        <v>30</v>
      </c>
      <c r="Y3" s="355"/>
      <c r="Z3" s="362"/>
      <c r="AA3" s="355"/>
      <c r="AB3" s="105" t="s">
        <v>82</v>
      </c>
      <c r="AC3" s="105"/>
      <c r="AD3" s="107">
        <f>27+3</f>
        <v>30</v>
      </c>
      <c r="AE3" s="395"/>
      <c r="AF3" s="362"/>
      <c r="AG3" s="355"/>
      <c r="AH3" s="105" t="s">
        <v>82</v>
      </c>
      <c r="AI3" s="105"/>
      <c r="AJ3" s="107">
        <v>30</v>
      </c>
    </row>
    <row r="4" spans="1:39" ht="35.1" customHeight="1">
      <c r="A4" s="360"/>
      <c r="B4" s="363"/>
      <c r="C4" s="356"/>
      <c r="D4" s="108" t="s">
        <v>83</v>
      </c>
      <c r="E4" s="108" t="s">
        <v>84</v>
      </c>
      <c r="F4" s="109" t="s">
        <v>85</v>
      </c>
      <c r="G4" s="356"/>
      <c r="H4" s="363"/>
      <c r="I4" s="356"/>
      <c r="J4" s="110" t="s">
        <v>83</v>
      </c>
      <c r="K4" s="110" t="s">
        <v>84</v>
      </c>
      <c r="L4" s="111" t="s">
        <v>85</v>
      </c>
      <c r="M4" s="356"/>
      <c r="N4" s="363"/>
      <c r="O4" s="356"/>
      <c r="P4" s="110" t="s">
        <v>83</v>
      </c>
      <c r="Q4" s="110" t="s">
        <v>84</v>
      </c>
      <c r="R4" s="111" t="s">
        <v>85</v>
      </c>
      <c r="S4" s="356"/>
      <c r="T4" s="363"/>
      <c r="U4" s="356"/>
      <c r="V4" s="110" t="s">
        <v>83</v>
      </c>
      <c r="W4" s="110" t="s">
        <v>84</v>
      </c>
      <c r="X4" s="111" t="s">
        <v>85</v>
      </c>
      <c r="Y4" s="356"/>
      <c r="Z4" s="363"/>
      <c r="AA4" s="356"/>
      <c r="AB4" s="110" t="s">
        <v>83</v>
      </c>
      <c r="AC4" s="110" t="s">
        <v>84</v>
      </c>
      <c r="AD4" s="112" t="s">
        <v>85</v>
      </c>
      <c r="AE4" s="396"/>
      <c r="AF4" s="363"/>
      <c r="AG4" s="356"/>
      <c r="AH4" s="110" t="s">
        <v>83</v>
      </c>
      <c r="AI4" s="110" t="s">
        <v>84</v>
      </c>
      <c r="AJ4" s="112" t="s">
        <v>85</v>
      </c>
    </row>
    <row r="5" spans="1:39" ht="35.1" customHeight="1">
      <c r="A5" s="379" t="str">
        <f>'楊心菜單4_(幼)'!B43</f>
        <v>芋香排骨湯</v>
      </c>
      <c r="B5" s="113"/>
      <c r="C5" s="113"/>
      <c r="D5" s="4" t="s">
        <v>136</v>
      </c>
      <c r="E5" s="4">
        <v>28</v>
      </c>
      <c r="F5" s="114">
        <f>$E5*$F$3/1000</f>
        <v>0.84</v>
      </c>
      <c r="G5" s="382" t="str">
        <f>'楊心菜單4_(幼)'!B45</f>
        <v>玉米片腰果+低脂鮮奶</v>
      </c>
      <c r="H5" s="113"/>
      <c r="I5" s="113"/>
      <c r="J5" s="4" t="s">
        <v>135</v>
      </c>
      <c r="K5" s="115"/>
      <c r="L5" s="114">
        <f>$K5*$L$3/1000</f>
        <v>0</v>
      </c>
      <c r="M5" s="382" t="str">
        <f>'楊心菜單4_(幼)'!B47</f>
        <v>乾拌意麵</v>
      </c>
      <c r="N5" s="113"/>
      <c r="O5" s="113"/>
      <c r="P5" s="115" t="s">
        <v>156</v>
      </c>
      <c r="Q5" s="116">
        <v>40</v>
      </c>
      <c r="R5" s="114">
        <f>$Q5*$R$3/1000</f>
        <v>1.2</v>
      </c>
      <c r="S5" s="385" t="str">
        <f>'楊心菜單4_(幼)'!B49</f>
        <v>高麗菜包+蔬菜湯</v>
      </c>
      <c r="T5" s="113"/>
      <c r="U5" s="113"/>
      <c r="V5" s="4" t="s">
        <v>172</v>
      </c>
      <c r="W5" s="115">
        <v>40</v>
      </c>
      <c r="X5" s="114">
        <f>$W5*$X$3/1000</f>
        <v>1.2</v>
      </c>
      <c r="Y5" s="382" t="str">
        <f>'楊心菜單4_(幼)'!B51</f>
        <v>饅頭夾蔥蛋</v>
      </c>
      <c r="Z5" s="113"/>
      <c r="AA5" s="113"/>
      <c r="AB5" s="4" t="s">
        <v>180</v>
      </c>
      <c r="AC5" s="115">
        <v>34</v>
      </c>
      <c r="AD5" s="120">
        <f>$AC5*$AD$3/1000</f>
        <v>1.02</v>
      </c>
      <c r="AE5" s="373" t="str">
        <f>'楊心菜單4_(幼)'!B53</f>
        <v>麵包餐(午餐+一餐點心)</v>
      </c>
      <c r="AF5" s="113"/>
      <c r="AG5" s="113"/>
      <c r="AH5" s="118" t="s">
        <v>182</v>
      </c>
      <c r="AI5" s="115">
        <v>1</v>
      </c>
      <c r="AJ5" s="184">
        <f>$AI5*$AJ$3</f>
        <v>30</v>
      </c>
    </row>
    <row r="6" spans="1:39" ht="35.1" customHeight="1">
      <c r="A6" s="380"/>
      <c r="B6" s="113"/>
      <c r="C6" s="113"/>
      <c r="D6" s="6" t="s">
        <v>154</v>
      </c>
      <c r="E6" s="6">
        <v>30</v>
      </c>
      <c r="F6" s="114">
        <f t="shared" ref="F6:F12" si="0">$E6*$F$3/1000</f>
        <v>0.9</v>
      </c>
      <c r="G6" s="383"/>
      <c r="H6" s="113"/>
      <c r="I6" s="113"/>
      <c r="J6" s="4" t="s">
        <v>168</v>
      </c>
      <c r="K6" s="115">
        <v>15</v>
      </c>
      <c r="L6" s="147">
        <f>$K6*$L$3/185</f>
        <v>2.4324324324324325</v>
      </c>
      <c r="M6" s="383"/>
      <c r="N6" s="113"/>
      <c r="O6" s="113"/>
      <c r="P6" s="119" t="s">
        <v>171</v>
      </c>
      <c r="Q6" s="115">
        <v>10</v>
      </c>
      <c r="R6" s="114">
        <f t="shared" ref="R6:R23" si="1">$Q6*$R$3/1000</f>
        <v>0.3</v>
      </c>
      <c r="S6" s="386"/>
      <c r="T6" s="113"/>
      <c r="U6" s="113"/>
      <c r="V6" s="3" t="s">
        <v>173</v>
      </c>
      <c r="W6" s="115">
        <v>10</v>
      </c>
      <c r="X6" s="114">
        <f t="shared" ref="X6:X23" si="2">$W6*$X$3/1000</f>
        <v>0.3</v>
      </c>
      <c r="Y6" s="383"/>
      <c r="Z6" s="113"/>
      <c r="AA6" s="113"/>
      <c r="AB6" s="5" t="s">
        <v>117</v>
      </c>
      <c r="AC6" s="115">
        <v>10</v>
      </c>
      <c r="AD6" s="120">
        <f t="shared" ref="AD6:AD23" si="3">$AC6*$AD$3/1000</f>
        <v>0.3</v>
      </c>
      <c r="AE6" s="374"/>
      <c r="AF6" s="113"/>
      <c r="AG6" s="113"/>
      <c r="AH6" s="5" t="s">
        <v>183</v>
      </c>
      <c r="AI6" s="115">
        <v>1</v>
      </c>
      <c r="AJ6" s="184">
        <f>$AI6*$AJ$3</f>
        <v>30</v>
      </c>
    </row>
    <row r="7" spans="1:39" ht="35.1" customHeight="1">
      <c r="A7" s="380"/>
      <c r="B7" s="113"/>
      <c r="C7" s="113"/>
      <c r="D7" s="4" t="s">
        <v>121</v>
      </c>
      <c r="E7" s="4">
        <v>10</v>
      </c>
      <c r="F7" s="114">
        <f t="shared" si="0"/>
        <v>0.3</v>
      </c>
      <c r="G7" s="383"/>
      <c r="H7" s="113"/>
      <c r="I7" s="113"/>
      <c r="J7" s="5" t="s">
        <v>169</v>
      </c>
      <c r="K7" s="115">
        <v>5</v>
      </c>
      <c r="L7" s="139">
        <v>1</v>
      </c>
      <c r="M7" s="383"/>
      <c r="N7" s="113"/>
      <c r="O7" s="113"/>
      <c r="P7" s="119" t="s">
        <v>150</v>
      </c>
      <c r="Q7" s="115">
        <v>10</v>
      </c>
      <c r="R7" s="114">
        <f t="shared" si="1"/>
        <v>0.3</v>
      </c>
      <c r="S7" s="386"/>
      <c r="T7" s="113"/>
      <c r="U7" s="113"/>
      <c r="V7" s="115" t="s">
        <v>121</v>
      </c>
      <c r="W7" s="115">
        <v>10</v>
      </c>
      <c r="X7" s="114">
        <f t="shared" si="2"/>
        <v>0.3</v>
      </c>
      <c r="Y7" s="383"/>
      <c r="Z7" s="113"/>
      <c r="AA7" s="113"/>
      <c r="AB7" s="115" t="s">
        <v>101</v>
      </c>
      <c r="AC7" s="115">
        <v>10</v>
      </c>
      <c r="AD7" s="120">
        <f t="shared" si="3"/>
        <v>0.3</v>
      </c>
      <c r="AE7" s="374"/>
      <c r="AF7" s="113"/>
      <c r="AG7" s="113"/>
      <c r="AH7" s="115"/>
      <c r="AI7" s="115"/>
      <c r="AJ7" s="120">
        <f t="shared" ref="AJ7:AJ23" si="4">$AI7*$AJ$3/1000</f>
        <v>0</v>
      </c>
      <c r="AK7" s="122"/>
      <c r="AL7" s="123"/>
      <c r="AM7" s="123"/>
    </row>
    <row r="8" spans="1:39" ht="35.1" customHeight="1">
      <c r="A8" s="380"/>
      <c r="B8" s="113"/>
      <c r="C8" s="113"/>
      <c r="D8" s="4" t="s">
        <v>130</v>
      </c>
      <c r="E8" s="4">
        <v>2</v>
      </c>
      <c r="F8" s="114">
        <f t="shared" si="0"/>
        <v>0.06</v>
      </c>
      <c r="G8" s="383"/>
      <c r="H8" s="113"/>
      <c r="I8" s="113"/>
      <c r="J8" s="4"/>
      <c r="K8" s="115"/>
      <c r="L8" s="114">
        <f t="shared" ref="L8:L12" si="5">$K8*$L$3/1000</f>
        <v>0</v>
      </c>
      <c r="M8" s="383"/>
      <c r="N8" s="113"/>
      <c r="O8" s="113"/>
      <c r="P8" s="124" t="s">
        <v>170</v>
      </c>
      <c r="Q8" s="115">
        <v>3</v>
      </c>
      <c r="R8" s="114">
        <f t="shared" si="1"/>
        <v>0.09</v>
      </c>
      <c r="S8" s="386"/>
      <c r="T8" s="113"/>
      <c r="U8" s="113"/>
      <c r="V8" s="115" t="s">
        <v>104</v>
      </c>
      <c r="W8" s="115">
        <v>3</v>
      </c>
      <c r="X8" s="114">
        <f t="shared" si="2"/>
        <v>0.09</v>
      </c>
      <c r="Y8" s="383"/>
      <c r="Z8" s="113"/>
      <c r="AA8" s="113"/>
      <c r="AB8" s="116" t="s">
        <v>103</v>
      </c>
      <c r="AC8" s="115">
        <v>5</v>
      </c>
      <c r="AD8" s="120">
        <f t="shared" si="3"/>
        <v>0.15</v>
      </c>
      <c r="AE8" s="374"/>
      <c r="AF8" s="113"/>
      <c r="AG8" s="113"/>
      <c r="AH8" s="116"/>
      <c r="AI8" s="115"/>
      <c r="AJ8" s="120">
        <f t="shared" si="4"/>
        <v>0</v>
      </c>
      <c r="AK8" s="122"/>
      <c r="AL8" s="123"/>
      <c r="AM8" s="123"/>
    </row>
    <row r="9" spans="1:39" ht="35.1" customHeight="1">
      <c r="A9" s="380"/>
      <c r="B9" s="113"/>
      <c r="C9" s="113"/>
      <c r="D9" s="115" t="s">
        <v>101</v>
      </c>
      <c r="E9" s="115">
        <v>5</v>
      </c>
      <c r="F9" s="114">
        <f t="shared" si="0"/>
        <v>0.15</v>
      </c>
      <c r="G9" s="383"/>
      <c r="H9" s="113"/>
      <c r="I9" s="113"/>
      <c r="J9" s="115"/>
      <c r="K9" s="115"/>
      <c r="L9" s="114">
        <f t="shared" si="5"/>
        <v>0</v>
      </c>
      <c r="M9" s="383"/>
      <c r="N9" s="113"/>
      <c r="O9" s="113"/>
      <c r="P9" s="124" t="s">
        <v>92</v>
      </c>
      <c r="Q9" s="115">
        <v>3</v>
      </c>
      <c r="R9" s="114">
        <f t="shared" si="1"/>
        <v>0.09</v>
      </c>
      <c r="S9" s="386"/>
      <c r="T9" s="113"/>
      <c r="U9" s="113"/>
      <c r="V9" s="115" t="s">
        <v>174</v>
      </c>
      <c r="W9" s="115">
        <v>3</v>
      </c>
      <c r="X9" s="114">
        <f t="shared" si="2"/>
        <v>0.09</v>
      </c>
      <c r="Y9" s="383"/>
      <c r="Z9" s="113"/>
      <c r="AA9" s="113"/>
      <c r="AB9" s="125" t="s">
        <v>104</v>
      </c>
      <c r="AC9" s="115">
        <v>3</v>
      </c>
      <c r="AD9" s="120">
        <f t="shared" si="3"/>
        <v>0.09</v>
      </c>
      <c r="AE9" s="374"/>
      <c r="AF9" s="113"/>
      <c r="AG9" s="113"/>
      <c r="AH9" s="125"/>
      <c r="AI9" s="115"/>
      <c r="AJ9" s="120">
        <f t="shared" si="4"/>
        <v>0</v>
      </c>
      <c r="AK9" s="122"/>
      <c r="AL9" s="123"/>
      <c r="AM9" s="123"/>
    </row>
    <row r="10" spans="1:39" ht="35.1" customHeight="1">
      <c r="A10" s="380"/>
      <c r="B10" s="113"/>
      <c r="C10" s="113"/>
      <c r="D10" s="126"/>
      <c r="E10" s="126"/>
      <c r="F10" s="114">
        <f t="shared" si="0"/>
        <v>0</v>
      </c>
      <c r="G10" s="383"/>
      <c r="H10" s="113"/>
      <c r="I10" s="113"/>
      <c r="J10" s="115"/>
      <c r="K10" s="126"/>
      <c r="L10" s="114">
        <f t="shared" si="5"/>
        <v>0</v>
      </c>
      <c r="M10" s="383"/>
      <c r="N10" s="113"/>
      <c r="O10" s="113"/>
      <c r="P10" s="124"/>
      <c r="Q10" s="126"/>
      <c r="R10" s="114">
        <f t="shared" si="1"/>
        <v>0</v>
      </c>
      <c r="S10" s="386"/>
      <c r="T10" s="113"/>
      <c r="U10" s="113"/>
      <c r="V10" s="126"/>
      <c r="W10" s="126"/>
      <c r="X10" s="114">
        <f t="shared" si="2"/>
        <v>0</v>
      </c>
      <c r="Y10" s="383"/>
      <c r="Z10" s="113"/>
      <c r="AA10" s="113"/>
      <c r="AB10" s="127"/>
      <c r="AC10" s="126"/>
      <c r="AD10" s="120">
        <f t="shared" si="3"/>
        <v>0</v>
      </c>
      <c r="AE10" s="374"/>
      <c r="AF10" s="113"/>
      <c r="AG10" s="113"/>
      <c r="AH10" s="127"/>
      <c r="AI10" s="126"/>
      <c r="AJ10" s="120">
        <f t="shared" si="4"/>
        <v>0</v>
      </c>
      <c r="AK10" s="122"/>
      <c r="AL10" s="123"/>
      <c r="AM10" s="123"/>
    </row>
    <row r="11" spans="1:39" ht="35.1" customHeight="1">
      <c r="A11" s="380"/>
      <c r="B11" s="113"/>
      <c r="C11" s="113"/>
      <c r="D11" s="115"/>
      <c r="E11" s="115"/>
      <c r="F11" s="114">
        <f t="shared" si="0"/>
        <v>0</v>
      </c>
      <c r="G11" s="383"/>
      <c r="H11" s="113"/>
      <c r="I11" s="113"/>
      <c r="J11" s="115"/>
      <c r="K11" s="115"/>
      <c r="L11" s="114">
        <f t="shared" si="5"/>
        <v>0</v>
      </c>
      <c r="M11" s="383"/>
      <c r="N11" s="113"/>
      <c r="O11" s="113"/>
      <c r="P11" s="128"/>
      <c r="Q11" s="115"/>
      <c r="R11" s="114">
        <f t="shared" si="1"/>
        <v>0</v>
      </c>
      <c r="S11" s="386"/>
      <c r="T11" s="113"/>
      <c r="U11" s="113"/>
      <c r="V11" s="115"/>
      <c r="W11" s="115"/>
      <c r="X11" s="114">
        <f t="shared" si="2"/>
        <v>0</v>
      </c>
      <c r="Y11" s="383"/>
      <c r="Z11" s="113"/>
      <c r="AA11" s="113"/>
      <c r="AB11" s="129"/>
      <c r="AC11" s="115"/>
      <c r="AD11" s="120">
        <f t="shared" si="3"/>
        <v>0</v>
      </c>
      <c r="AE11" s="374"/>
      <c r="AF11" s="113"/>
      <c r="AG11" s="113"/>
      <c r="AH11" s="129"/>
      <c r="AI11" s="115"/>
      <c r="AJ11" s="120">
        <f t="shared" si="4"/>
        <v>0</v>
      </c>
      <c r="AK11" s="122"/>
      <c r="AL11" s="123"/>
      <c r="AM11" s="123"/>
    </row>
    <row r="12" spans="1:39" ht="35.1" customHeight="1">
      <c r="A12" s="380"/>
      <c r="B12" s="113"/>
      <c r="C12" s="113"/>
      <c r="D12" s="115"/>
      <c r="E12" s="115"/>
      <c r="F12" s="114">
        <f t="shared" si="0"/>
        <v>0</v>
      </c>
      <c r="G12" s="383"/>
      <c r="H12" s="113"/>
      <c r="I12" s="113"/>
      <c r="J12" s="115"/>
      <c r="K12" s="115"/>
      <c r="L12" s="114">
        <f t="shared" si="5"/>
        <v>0</v>
      </c>
      <c r="M12" s="383"/>
      <c r="N12" s="113"/>
      <c r="O12" s="113"/>
      <c r="P12" s="124"/>
      <c r="Q12" s="115"/>
      <c r="R12" s="114">
        <f t="shared" si="1"/>
        <v>0</v>
      </c>
      <c r="S12" s="386"/>
      <c r="T12" s="113"/>
      <c r="U12" s="113"/>
      <c r="V12" s="125"/>
      <c r="W12" s="115"/>
      <c r="X12" s="114">
        <f t="shared" si="2"/>
        <v>0</v>
      </c>
      <c r="Y12" s="383"/>
      <c r="Z12" s="113"/>
      <c r="AA12" s="113"/>
      <c r="AB12" s="129"/>
      <c r="AC12" s="115"/>
      <c r="AD12" s="120">
        <f t="shared" si="3"/>
        <v>0</v>
      </c>
      <c r="AE12" s="374"/>
      <c r="AF12" s="113"/>
      <c r="AG12" s="113"/>
      <c r="AH12" s="129"/>
      <c r="AI12" s="115"/>
      <c r="AJ12" s="120">
        <f t="shared" si="4"/>
        <v>0</v>
      </c>
      <c r="AK12" s="122"/>
      <c r="AL12" s="123"/>
      <c r="AM12" s="123"/>
    </row>
    <row r="13" spans="1:39" ht="35.1" customHeight="1">
      <c r="A13" s="380"/>
      <c r="B13" s="113"/>
      <c r="C13" s="113"/>
      <c r="D13" s="115"/>
      <c r="E13" s="115"/>
      <c r="F13" s="114">
        <f>$E13*$F$3/1000</f>
        <v>0</v>
      </c>
      <c r="G13" s="383"/>
      <c r="H13" s="113"/>
      <c r="I13" s="113"/>
      <c r="J13" s="115"/>
      <c r="K13" s="115"/>
      <c r="L13" s="114"/>
      <c r="M13" s="383"/>
      <c r="N13" s="113"/>
      <c r="O13" s="113"/>
      <c r="P13" s="124"/>
      <c r="Q13" s="115"/>
      <c r="R13" s="114">
        <f t="shared" si="1"/>
        <v>0</v>
      </c>
      <c r="S13" s="386"/>
      <c r="T13" s="113"/>
      <c r="U13" s="113"/>
      <c r="V13" s="3"/>
      <c r="W13" s="115"/>
      <c r="X13" s="114">
        <f t="shared" si="2"/>
        <v>0</v>
      </c>
      <c r="Y13" s="383"/>
      <c r="Z13" s="113"/>
      <c r="AA13" s="113"/>
      <c r="AB13" s="116"/>
      <c r="AC13" s="115"/>
      <c r="AD13" s="120">
        <f t="shared" si="3"/>
        <v>0</v>
      </c>
      <c r="AE13" s="374"/>
      <c r="AF13" s="113"/>
      <c r="AG13" s="113"/>
      <c r="AH13" s="116"/>
      <c r="AI13" s="115"/>
      <c r="AJ13" s="120">
        <f t="shared" si="4"/>
        <v>0</v>
      </c>
      <c r="AK13" s="130"/>
      <c r="AL13" s="123"/>
      <c r="AM13" s="123"/>
    </row>
    <row r="14" spans="1:39" ht="35.1" customHeight="1" thickBot="1">
      <c r="A14" s="381"/>
      <c r="B14" s="131"/>
      <c r="C14" s="131"/>
      <c r="D14" s="132"/>
      <c r="E14" s="133"/>
      <c r="F14" s="134"/>
      <c r="G14" s="384"/>
      <c r="H14" s="131"/>
      <c r="I14" s="131"/>
      <c r="J14" s="132"/>
      <c r="K14" s="133">
        <f>SUM(K5:K13)</f>
        <v>20</v>
      </c>
      <c r="L14" s="134"/>
      <c r="M14" s="384"/>
      <c r="N14" s="131"/>
      <c r="O14" s="131"/>
      <c r="P14" s="132"/>
      <c r="Q14" s="133">
        <f>SUM(Q5:Q13)</f>
        <v>66</v>
      </c>
      <c r="R14" s="134">
        <f t="shared" si="1"/>
        <v>1.98</v>
      </c>
      <c r="S14" s="387"/>
      <c r="T14" s="131"/>
      <c r="U14" s="131"/>
      <c r="V14" s="135"/>
      <c r="W14" s="133">
        <f>SUM(W5:W13)</f>
        <v>66</v>
      </c>
      <c r="X14" s="134">
        <f t="shared" si="2"/>
        <v>1.98</v>
      </c>
      <c r="Y14" s="384"/>
      <c r="Z14" s="131"/>
      <c r="AA14" s="131"/>
      <c r="AB14" s="136"/>
      <c r="AC14" s="133">
        <f>SUM(AC5:AC13)</f>
        <v>62</v>
      </c>
      <c r="AD14" s="137">
        <f t="shared" si="3"/>
        <v>1.86</v>
      </c>
      <c r="AE14" s="375"/>
      <c r="AF14" s="131"/>
      <c r="AG14" s="131"/>
      <c r="AH14" s="136"/>
      <c r="AI14" s="133">
        <f>SUM(AI5:AI13)</f>
        <v>2</v>
      </c>
      <c r="AJ14" s="137">
        <f t="shared" si="4"/>
        <v>0.06</v>
      </c>
      <c r="AK14" s="130"/>
      <c r="AL14" s="123"/>
      <c r="AM14" s="123"/>
    </row>
    <row r="15" spans="1:39" ht="35.1" customHeight="1">
      <c r="A15" s="397" t="str">
        <f>'楊心菜單4_(幼)'!K43</f>
        <v>奶皇包+決明子茶</v>
      </c>
      <c r="B15" s="138"/>
      <c r="C15" s="138"/>
      <c r="D15" s="129" t="s">
        <v>166</v>
      </c>
      <c r="E15" s="115">
        <v>1</v>
      </c>
      <c r="F15" s="117">
        <f>$E15*$F$3</f>
        <v>30</v>
      </c>
      <c r="G15" s="398" t="str">
        <f>'楊心菜單4_(幼)'!K45</f>
        <v>麵疙瘩湯</v>
      </c>
      <c r="H15" s="138"/>
      <c r="I15" s="138"/>
      <c r="J15" s="140" t="s">
        <v>221</v>
      </c>
      <c r="K15" s="140">
        <v>50</v>
      </c>
      <c r="L15" s="163">
        <v>1.5</v>
      </c>
      <c r="M15" s="398" t="str">
        <f>'楊心菜單4_(幼)'!K47</f>
        <v>水果拼盤</v>
      </c>
      <c r="N15" s="138"/>
      <c r="O15" s="138"/>
      <c r="P15" s="141" t="s">
        <v>224</v>
      </c>
      <c r="Q15" s="140"/>
      <c r="R15" s="163">
        <v>1.5</v>
      </c>
      <c r="S15" s="398" t="str">
        <f>'楊心菜單4_(幼)'!K49</f>
        <v>八寶甜粥</v>
      </c>
      <c r="T15" s="113"/>
      <c r="U15" s="113"/>
      <c r="V15" s="142" t="s">
        <v>175</v>
      </c>
      <c r="W15" s="143">
        <v>5</v>
      </c>
      <c r="X15" s="163">
        <f t="shared" si="2"/>
        <v>0.15</v>
      </c>
      <c r="Y15" s="382" t="str">
        <f>'楊心菜單4_(幼)'!K51</f>
        <v>鍋燒麵</v>
      </c>
      <c r="Z15" s="113"/>
      <c r="AA15" s="113"/>
      <c r="AB15" s="144" t="s">
        <v>181</v>
      </c>
      <c r="AC15" s="143">
        <v>150</v>
      </c>
      <c r="AD15" s="164">
        <f t="shared" si="3"/>
        <v>4.5</v>
      </c>
      <c r="AE15" s="373"/>
      <c r="AF15" s="113"/>
      <c r="AG15" s="113"/>
      <c r="AH15" s="145"/>
      <c r="AI15" s="140"/>
      <c r="AJ15" s="164">
        <f t="shared" si="4"/>
        <v>0</v>
      </c>
      <c r="AK15" s="146"/>
      <c r="AL15" s="123"/>
      <c r="AM15" s="123"/>
    </row>
    <row r="16" spans="1:39" ht="35.1" customHeight="1">
      <c r="A16" s="380"/>
      <c r="B16" s="138"/>
      <c r="C16" s="113"/>
      <c r="D16" s="115" t="s">
        <v>167</v>
      </c>
      <c r="E16" s="115"/>
      <c r="F16" s="179">
        <v>2</v>
      </c>
      <c r="G16" s="383"/>
      <c r="H16" s="138"/>
      <c r="I16" s="113"/>
      <c r="J16" s="5" t="s">
        <v>222</v>
      </c>
      <c r="K16" s="6">
        <v>3</v>
      </c>
      <c r="L16" s="114">
        <v>2</v>
      </c>
      <c r="M16" s="383"/>
      <c r="N16" s="113"/>
      <c r="O16" s="113"/>
      <c r="P16" s="115" t="s">
        <v>225</v>
      </c>
      <c r="Q16" s="6"/>
      <c r="R16" s="114">
        <v>2</v>
      </c>
      <c r="S16" s="383"/>
      <c r="T16" s="113"/>
      <c r="U16" s="113"/>
      <c r="V16" s="148" t="s">
        <v>176</v>
      </c>
      <c r="W16" s="149">
        <v>5</v>
      </c>
      <c r="X16" s="114">
        <f t="shared" si="2"/>
        <v>0.15</v>
      </c>
      <c r="Y16" s="383"/>
      <c r="Z16" s="113"/>
      <c r="AA16" s="113"/>
      <c r="AB16" s="150" t="s">
        <v>130</v>
      </c>
      <c r="AC16" s="149">
        <v>5</v>
      </c>
      <c r="AD16" s="120">
        <f t="shared" si="3"/>
        <v>0.15</v>
      </c>
      <c r="AE16" s="374"/>
      <c r="AF16" s="113"/>
      <c r="AG16" s="113"/>
      <c r="AH16" s="151"/>
      <c r="AI16" s="6"/>
      <c r="AJ16" s="120">
        <f t="shared" si="4"/>
        <v>0</v>
      </c>
      <c r="AK16" s="146"/>
      <c r="AL16" s="123"/>
      <c r="AM16" s="123"/>
    </row>
    <row r="17" spans="1:39" ht="35.1" customHeight="1">
      <c r="A17" s="380"/>
      <c r="B17" s="138"/>
      <c r="C17" s="113"/>
      <c r="D17" s="115"/>
      <c r="E17" s="115"/>
      <c r="F17" s="114">
        <f t="shared" ref="F17:F23" si="6">$E17*$F$3/1000</f>
        <v>0</v>
      </c>
      <c r="G17" s="383"/>
      <c r="H17" s="138"/>
      <c r="I17" s="113"/>
      <c r="J17" s="152" t="s">
        <v>223</v>
      </c>
      <c r="K17" s="4">
        <v>15</v>
      </c>
      <c r="L17" s="114">
        <v>2</v>
      </c>
      <c r="M17" s="383"/>
      <c r="N17" s="113"/>
      <c r="O17" s="113"/>
      <c r="P17" s="115" t="s">
        <v>226</v>
      </c>
      <c r="Q17" s="4"/>
      <c r="R17" s="114">
        <v>2</v>
      </c>
      <c r="S17" s="383"/>
      <c r="T17" s="113"/>
      <c r="U17" s="113"/>
      <c r="V17" s="148" t="s">
        <v>178</v>
      </c>
      <c r="W17" s="148">
        <v>5</v>
      </c>
      <c r="X17" s="114">
        <f t="shared" si="2"/>
        <v>0.15</v>
      </c>
      <c r="Y17" s="383"/>
      <c r="Z17" s="113"/>
      <c r="AA17" s="113"/>
      <c r="AB17" s="153"/>
      <c r="AC17" s="148"/>
      <c r="AD17" s="120">
        <f>$AC17*$AD$3/1000</f>
        <v>0</v>
      </c>
      <c r="AE17" s="374"/>
      <c r="AF17" s="113"/>
      <c r="AG17" s="113"/>
      <c r="AH17" s="3"/>
      <c r="AI17" s="4"/>
      <c r="AJ17" s="120">
        <f t="shared" si="4"/>
        <v>0</v>
      </c>
      <c r="AK17" s="123"/>
      <c r="AL17" s="123"/>
      <c r="AM17" s="123"/>
    </row>
    <row r="18" spans="1:39" ht="35.1" customHeight="1">
      <c r="A18" s="380"/>
      <c r="B18" s="138"/>
      <c r="C18" s="113"/>
      <c r="D18" s="115"/>
      <c r="E18" s="115"/>
      <c r="F18" s="114">
        <f t="shared" si="6"/>
        <v>0</v>
      </c>
      <c r="G18" s="383"/>
      <c r="H18" s="138"/>
      <c r="I18" s="113"/>
      <c r="J18" s="162"/>
      <c r="K18" s="4"/>
      <c r="L18" s="114">
        <f t="shared" ref="L18:L23" si="7">$K18*$L$3/1000</f>
        <v>0</v>
      </c>
      <c r="M18" s="383"/>
      <c r="N18" s="113"/>
      <c r="O18" s="113"/>
      <c r="P18" s="124"/>
      <c r="Q18" s="4"/>
      <c r="R18" s="114">
        <f t="shared" si="1"/>
        <v>0</v>
      </c>
      <c r="S18" s="383"/>
      <c r="T18" s="113"/>
      <c r="U18" s="113"/>
      <c r="V18" s="148" t="s">
        <v>177</v>
      </c>
      <c r="W18" s="148">
        <v>10</v>
      </c>
      <c r="X18" s="114">
        <f t="shared" si="2"/>
        <v>0.3</v>
      </c>
      <c r="Y18" s="383"/>
      <c r="Z18" s="113"/>
      <c r="AA18" s="113"/>
      <c r="AB18" s="148"/>
      <c r="AC18" s="148"/>
      <c r="AD18" s="120">
        <f t="shared" si="3"/>
        <v>0</v>
      </c>
      <c r="AE18" s="374"/>
      <c r="AF18" s="113"/>
      <c r="AG18" s="113"/>
      <c r="AH18" s="4"/>
      <c r="AI18" s="4"/>
      <c r="AJ18" s="120">
        <f t="shared" si="4"/>
        <v>0</v>
      </c>
      <c r="AK18" s="123"/>
      <c r="AL18" s="123"/>
      <c r="AM18" s="123"/>
    </row>
    <row r="19" spans="1:39" ht="35.1" customHeight="1">
      <c r="A19" s="380"/>
      <c r="B19" s="138"/>
      <c r="C19" s="113"/>
      <c r="D19" s="115"/>
      <c r="E19" s="115"/>
      <c r="F19" s="114">
        <f t="shared" si="6"/>
        <v>0</v>
      </c>
      <c r="G19" s="383"/>
      <c r="H19" s="113"/>
      <c r="I19" s="113"/>
      <c r="J19" s="115"/>
      <c r="K19" s="4"/>
      <c r="L19" s="114">
        <f t="shared" si="7"/>
        <v>0</v>
      </c>
      <c r="M19" s="383"/>
      <c r="N19" s="113"/>
      <c r="O19" s="113"/>
      <c r="P19" s="115"/>
      <c r="Q19" s="4"/>
      <c r="R19" s="114">
        <f t="shared" si="1"/>
        <v>0</v>
      </c>
      <c r="S19" s="383"/>
      <c r="T19" s="113"/>
      <c r="U19" s="113"/>
      <c r="V19" s="148" t="s">
        <v>179</v>
      </c>
      <c r="W19" s="148">
        <v>5</v>
      </c>
      <c r="X19" s="114">
        <f t="shared" si="2"/>
        <v>0.15</v>
      </c>
      <c r="Y19" s="383"/>
      <c r="Z19" s="113"/>
      <c r="AA19" s="113"/>
      <c r="AB19" s="148"/>
      <c r="AC19" s="148"/>
      <c r="AD19" s="120">
        <f t="shared" si="3"/>
        <v>0</v>
      </c>
      <c r="AE19" s="374"/>
      <c r="AF19" s="113"/>
      <c r="AG19" s="113"/>
      <c r="AH19" s="4"/>
      <c r="AI19" s="4"/>
      <c r="AJ19" s="120">
        <f t="shared" si="4"/>
        <v>0</v>
      </c>
      <c r="AK19" s="123"/>
      <c r="AL19" s="123"/>
      <c r="AM19" s="123"/>
    </row>
    <row r="20" spans="1:39" ht="35.1" customHeight="1">
      <c r="A20" s="380"/>
      <c r="B20" s="113"/>
      <c r="C20" s="113"/>
      <c r="D20" s="115"/>
      <c r="E20" s="115"/>
      <c r="F20" s="114">
        <f t="shared" si="6"/>
        <v>0</v>
      </c>
      <c r="G20" s="383"/>
      <c r="H20" s="113"/>
      <c r="I20" s="113"/>
      <c r="J20" s="115"/>
      <c r="K20" s="115"/>
      <c r="L20" s="114">
        <f t="shared" si="7"/>
        <v>0</v>
      </c>
      <c r="M20" s="383"/>
      <c r="N20" s="113"/>
      <c r="O20" s="113"/>
      <c r="P20" s="115"/>
      <c r="Q20" s="115"/>
      <c r="R20" s="114">
        <f t="shared" si="1"/>
        <v>0</v>
      </c>
      <c r="S20" s="383"/>
      <c r="T20" s="113"/>
      <c r="U20" s="113"/>
      <c r="V20" s="154"/>
      <c r="W20" s="124"/>
      <c r="X20" s="114">
        <f t="shared" si="2"/>
        <v>0</v>
      </c>
      <c r="Y20" s="383"/>
      <c r="Z20" s="113"/>
      <c r="AA20" s="113"/>
      <c r="AB20" s="155"/>
      <c r="AC20" s="124"/>
      <c r="AD20" s="120">
        <f t="shared" si="3"/>
        <v>0</v>
      </c>
      <c r="AE20" s="374"/>
      <c r="AF20" s="113"/>
      <c r="AG20" s="113"/>
      <c r="AH20" s="115"/>
      <c r="AI20" s="115"/>
      <c r="AJ20" s="120">
        <f t="shared" si="4"/>
        <v>0</v>
      </c>
      <c r="AK20" s="66"/>
      <c r="AL20" s="123"/>
      <c r="AM20" s="123"/>
    </row>
    <row r="21" spans="1:39" ht="35.1" customHeight="1">
      <c r="A21" s="380"/>
      <c r="B21" s="113"/>
      <c r="C21" s="113"/>
      <c r="D21" s="115"/>
      <c r="E21" s="115"/>
      <c r="F21" s="114">
        <f t="shared" si="6"/>
        <v>0</v>
      </c>
      <c r="G21" s="383"/>
      <c r="H21" s="113"/>
      <c r="I21" s="113"/>
      <c r="J21" s="115"/>
      <c r="K21" s="115"/>
      <c r="L21" s="114">
        <f t="shared" si="7"/>
        <v>0</v>
      </c>
      <c r="M21" s="383"/>
      <c r="N21" s="113"/>
      <c r="O21" s="113"/>
      <c r="P21" s="115"/>
      <c r="Q21" s="115"/>
      <c r="R21" s="114">
        <f t="shared" si="1"/>
        <v>0</v>
      </c>
      <c r="S21" s="383"/>
      <c r="T21" s="113"/>
      <c r="U21" s="113"/>
      <c r="V21" s="156"/>
      <c r="W21" s="124"/>
      <c r="X21" s="114">
        <f t="shared" si="2"/>
        <v>0</v>
      </c>
      <c r="Y21" s="383"/>
      <c r="Z21" s="113"/>
      <c r="AA21" s="113"/>
      <c r="AB21" s="126"/>
      <c r="AC21" s="115"/>
      <c r="AD21" s="120">
        <f t="shared" si="3"/>
        <v>0</v>
      </c>
      <c r="AE21" s="374"/>
      <c r="AF21" s="113"/>
      <c r="AG21" s="113"/>
      <c r="AH21" s="126"/>
      <c r="AI21" s="115"/>
      <c r="AJ21" s="120">
        <f t="shared" si="4"/>
        <v>0</v>
      </c>
      <c r="AK21" s="66"/>
      <c r="AL21" s="123"/>
      <c r="AM21" s="123"/>
    </row>
    <row r="22" spans="1:39" ht="35.1" customHeight="1">
      <c r="A22" s="380"/>
      <c r="B22" s="113"/>
      <c r="C22" s="113"/>
      <c r="D22" s="115"/>
      <c r="E22" s="115"/>
      <c r="F22" s="114">
        <f t="shared" si="6"/>
        <v>0</v>
      </c>
      <c r="G22" s="383"/>
      <c r="H22" s="113"/>
      <c r="I22" s="113"/>
      <c r="J22" s="126"/>
      <c r="K22" s="115"/>
      <c r="L22" s="114">
        <f t="shared" si="7"/>
        <v>0</v>
      </c>
      <c r="M22" s="383"/>
      <c r="N22" s="113"/>
      <c r="O22" s="113"/>
      <c r="P22" s="115"/>
      <c r="Q22" s="115"/>
      <c r="R22" s="114">
        <f t="shared" si="1"/>
        <v>0</v>
      </c>
      <c r="S22" s="383"/>
      <c r="T22" s="113"/>
      <c r="U22" s="113"/>
      <c r="V22" s="126"/>
      <c r="W22" s="115"/>
      <c r="X22" s="114">
        <f t="shared" si="2"/>
        <v>0</v>
      </c>
      <c r="Y22" s="383"/>
      <c r="Z22" s="113"/>
      <c r="AA22" s="113"/>
      <c r="AB22" s="115"/>
      <c r="AC22" s="115"/>
      <c r="AD22" s="120">
        <f t="shared" si="3"/>
        <v>0</v>
      </c>
      <c r="AE22" s="374"/>
      <c r="AF22" s="113"/>
      <c r="AG22" s="113"/>
      <c r="AH22" s="115"/>
      <c r="AI22" s="115"/>
      <c r="AJ22" s="120">
        <f t="shared" si="4"/>
        <v>0</v>
      </c>
      <c r="AK22" s="66"/>
      <c r="AL22" s="123"/>
      <c r="AM22" s="123"/>
    </row>
    <row r="23" spans="1:39" ht="35.1" customHeight="1">
      <c r="A23" s="380"/>
      <c r="B23" s="113"/>
      <c r="C23" s="113"/>
      <c r="D23" s="115"/>
      <c r="E23" s="115"/>
      <c r="F23" s="114">
        <f t="shared" si="6"/>
        <v>0</v>
      </c>
      <c r="G23" s="383"/>
      <c r="H23" s="113"/>
      <c r="I23" s="113"/>
      <c r="J23" s="115"/>
      <c r="K23" s="115"/>
      <c r="L23" s="114">
        <f t="shared" si="7"/>
        <v>0</v>
      </c>
      <c r="M23" s="383"/>
      <c r="N23" s="113"/>
      <c r="O23" s="113"/>
      <c r="P23" s="115"/>
      <c r="Q23" s="115"/>
      <c r="R23" s="114">
        <f t="shared" si="1"/>
        <v>0</v>
      </c>
      <c r="S23" s="383"/>
      <c r="T23" s="113"/>
      <c r="U23" s="113"/>
      <c r="V23" s="126"/>
      <c r="W23" s="115"/>
      <c r="X23" s="114">
        <f t="shared" si="2"/>
        <v>0</v>
      </c>
      <c r="Y23" s="383"/>
      <c r="Z23" s="113"/>
      <c r="AA23" s="113"/>
      <c r="AB23" s="115"/>
      <c r="AC23" s="115"/>
      <c r="AD23" s="120">
        <f t="shared" si="3"/>
        <v>0</v>
      </c>
      <c r="AE23" s="374"/>
      <c r="AF23" s="113"/>
      <c r="AG23" s="113"/>
      <c r="AH23" s="115"/>
      <c r="AI23" s="115"/>
      <c r="AJ23" s="120">
        <f t="shared" si="4"/>
        <v>0</v>
      </c>
      <c r="AK23" s="66"/>
      <c r="AL23" s="123"/>
      <c r="AM23" s="123"/>
    </row>
    <row r="24" spans="1:39" ht="35.1" customHeight="1" thickBot="1">
      <c r="A24" s="381"/>
      <c r="B24" s="131"/>
      <c r="C24" s="131"/>
      <c r="D24" s="132"/>
      <c r="E24" s="133">
        <f>SUM(E15:E23)</f>
        <v>1</v>
      </c>
      <c r="F24" s="134"/>
      <c r="G24" s="384"/>
      <c r="H24" s="131"/>
      <c r="I24" s="131"/>
      <c r="J24" s="132"/>
      <c r="K24" s="133">
        <f>SUM(K15:K23)</f>
        <v>68</v>
      </c>
      <c r="L24" s="134"/>
      <c r="M24" s="384"/>
      <c r="N24" s="131"/>
      <c r="O24" s="131"/>
      <c r="P24" s="132"/>
      <c r="Q24" s="133">
        <f>SUM(Q15:Q23)</f>
        <v>0</v>
      </c>
      <c r="R24" s="134"/>
      <c r="S24" s="384"/>
      <c r="T24" s="131"/>
      <c r="U24" s="131"/>
      <c r="V24" s="157"/>
      <c r="W24" s="133">
        <f>SUM(W15:W23)</f>
        <v>30</v>
      </c>
      <c r="X24" s="134"/>
      <c r="Y24" s="384"/>
      <c r="Z24" s="131"/>
      <c r="AA24" s="131"/>
      <c r="AB24" s="132"/>
      <c r="AC24" s="133">
        <f>SUM(AC15:AC23)</f>
        <v>155</v>
      </c>
      <c r="AD24" s="137"/>
      <c r="AE24" s="375"/>
      <c r="AF24" s="131"/>
      <c r="AG24" s="131"/>
      <c r="AH24" s="132"/>
      <c r="AI24" s="133">
        <f>SUM(AI15:AI23)</f>
        <v>0</v>
      </c>
      <c r="AJ24" s="137"/>
      <c r="AK24" s="67"/>
      <c r="AL24" s="123"/>
      <c r="AM24" s="123"/>
    </row>
    <row r="25" spans="1:39" ht="35.1" customHeight="1" thickBot="1">
      <c r="A25" s="165"/>
      <c r="B25" s="166"/>
      <c r="C25" s="166"/>
      <c r="D25" s="167" t="s">
        <v>86</v>
      </c>
      <c r="E25" s="167"/>
      <c r="F25" s="167"/>
      <c r="G25" s="167"/>
      <c r="H25" s="167"/>
      <c r="I25" s="167"/>
      <c r="J25" s="167"/>
      <c r="K25" s="167"/>
      <c r="L25" s="168" t="s">
        <v>87</v>
      </c>
      <c r="M25" s="169"/>
      <c r="N25" s="169"/>
      <c r="O25" s="169"/>
      <c r="P25" s="167"/>
      <c r="Q25" s="167"/>
      <c r="R25" s="167"/>
      <c r="S25" s="167" t="s">
        <v>88</v>
      </c>
      <c r="T25" s="167"/>
      <c r="U25" s="167"/>
      <c r="V25" s="167"/>
      <c r="W25" s="167"/>
      <c r="X25" s="167"/>
      <c r="Y25" s="167" t="s">
        <v>89</v>
      </c>
      <c r="Z25" s="167"/>
      <c r="AA25" s="167"/>
      <c r="AB25" s="167"/>
      <c r="AC25" s="167"/>
      <c r="AD25" s="172"/>
      <c r="AE25" s="166"/>
      <c r="AF25" s="166"/>
      <c r="AG25" s="166"/>
      <c r="AH25" s="166"/>
      <c r="AI25" s="170"/>
      <c r="AJ25" s="171"/>
      <c r="AK25" s="160"/>
      <c r="AL25" s="123"/>
      <c r="AM25" s="123"/>
    </row>
    <row r="26" spans="1:39">
      <c r="AH26" s="123"/>
      <c r="AI26" s="158"/>
      <c r="AJ26" s="123"/>
      <c r="AK26" s="123"/>
      <c r="AL26" s="123"/>
      <c r="AM26" s="123"/>
    </row>
    <row r="27" spans="1:39" ht="30">
      <c r="AH27" s="123"/>
      <c r="AI27" s="158"/>
      <c r="AJ27" s="159"/>
      <c r="AK27" s="161"/>
      <c r="AL27" s="123"/>
      <c r="AM27" s="123"/>
    </row>
    <row r="28" spans="1:39" ht="30">
      <c r="AH28" s="123"/>
      <c r="AI28" s="158"/>
      <c r="AJ28" s="159"/>
      <c r="AK28" s="161"/>
      <c r="AL28" s="123"/>
      <c r="AM28" s="123"/>
    </row>
    <row r="29" spans="1:39" ht="30">
      <c r="AH29" s="123"/>
      <c r="AI29" s="158"/>
      <c r="AJ29" s="159"/>
      <c r="AK29" s="161"/>
      <c r="AL29" s="123"/>
      <c r="AM29" s="123"/>
    </row>
  </sheetData>
  <mergeCells count="37">
    <mergeCell ref="A15:A24"/>
    <mergeCell ref="G15:G24"/>
    <mergeCell ref="M15:M24"/>
    <mergeCell ref="S15:S24"/>
    <mergeCell ref="Y15:Y24"/>
    <mergeCell ref="AE15:AE24"/>
    <mergeCell ref="AF2:AF4"/>
    <mergeCell ref="AG2:AG4"/>
    <mergeCell ref="AH2:AJ2"/>
    <mergeCell ref="A5:A14"/>
    <mergeCell ref="G5:G14"/>
    <mergeCell ref="M5:M14"/>
    <mergeCell ref="S5:S14"/>
    <mergeCell ref="Y5:Y14"/>
    <mergeCell ref="AE5:AE14"/>
    <mergeCell ref="V2:X2"/>
    <mergeCell ref="Y2:Y4"/>
    <mergeCell ref="Z2:Z4"/>
    <mergeCell ref="AA2:AA4"/>
    <mergeCell ref="AB2:AD2"/>
    <mergeCell ref="AE2:AE4"/>
    <mergeCell ref="U2:U4"/>
    <mergeCell ref="A1:AD1"/>
    <mergeCell ref="A2:A4"/>
    <mergeCell ref="B2:B4"/>
    <mergeCell ref="C2:C4"/>
    <mergeCell ref="D2:F2"/>
    <mergeCell ref="G2:G4"/>
    <mergeCell ref="H2:H4"/>
    <mergeCell ref="I2:I4"/>
    <mergeCell ref="J2:L2"/>
    <mergeCell ref="M2:M4"/>
    <mergeCell ref="N2:N4"/>
    <mergeCell ref="O2:O4"/>
    <mergeCell ref="P2:R2"/>
    <mergeCell ref="S2:S4"/>
    <mergeCell ref="T2:T4"/>
  </mergeCells>
  <phoneticPr fontId="3" type="noConversion"/>
  <printOptions horizontalCentered="1" verticalCentered="1"/>
  <pageMargins left="0" right="0" top="0" bottom="0" header="0.51181102362204722" footer="0.51181102362204722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7</vt:i4>
      </vt:variant>
    </vt:vector>
  </HeadingPairs>
  <TitlesOfParts>
    <vt:vector size="14" baseType="lpstr">
      <vt:lpstr>楊心菜單4_(幼)</vt:lpstr>
      <vt:lpstr>(空白)</vt:lpstr>
      <vt:lpstr>7</vt:lpstr>
      <vt:lpstr>8</vt:lpstr>
      <vt:lpstr>9</vt:lpstr>
      <vt:lpstr>10</vt:lpstr>
      <vt:lpstr>11</vt:lpstr>
      <vt:lpstr>'(空白)'!Print_Area</vt:lpstr>
      <vt:lpstr>'10'!Print_Area</vt:lpstr>
      <vt:lpstr>'11'!Print_Area</vt:lpstr>
      <vt:lpstr>'7'!Print_Area</vt:lpstr>
      <vt:lpstr>'8'!Print_Area</vt:lpstr>
      <vt:lpstr>'9'!Print_Area</vt:lpstr>
      <vt:lpstr>'楊心菜單4_(幼)'!Print_Area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2017-03-27T07:24:50Z</cp:lastPrinted>
  <dcterms:created xsi:type="dcterms:W3CDTF">2014-10-27T12:11:48Z</dcterms:created>
  <dcterms:modified xsi:type="dcterms:W3CDTF">2017-03-28T02:59:18Z</dcterms:modified>
</cp:coreProperties>
</file>